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5" yWindow="122" windowWidth="15167" windowHeight="8621" activeTab="0"/>
  </bookViews>
  <sheets>
    <sheet name="1" sheetId="1" r:id="rId1"/>
    <sheet name="2" sheetId="2" r:id="rId2"/>
  </sheets>
  <definedNames>
    <definedName name="_xlnm.Print_Titles" localSheetId="0">'1'!$A:$B,'1'!$3:$5</definedName>
    <definedName name="_xlnm.Print_Titles" localSheetId="1">'2'!$A:$B,'2'!$3:$5</definedName>
  </definedNames>
  <calcPr fullCalcOnLoad="1"/>
</workbook>
</file>

<file path=xl/sharedStrings.xml><?xml version="1.0" encoding="utf-8"?>
<sst xmlns="http://schemas.openxmlformats.org/spreadsheetml/2006/main" count="159" uniqueCount="98">
  <si>
    <t>&lt; 1 &gt;  Rozvahová aktiva ~ ROPO10_11</t>
  </si>
  <si>
    <t>Údaj nekompenzovaný o opravné položky a oprávky</t>
  </si>
  <si>
    <t>Opravné položky a oprávky</t>
  </si>
  <si>
    <t>Údaj kompenzovaný o opravné položky a oprávky</t>
  </si>
  <si>
    <t>Aktiva celkem</t>
  </si>
  <si>
    <t>Pohledávky za upsaný základní kapitál</t>
  </si>
  <si>
    <t>Dlouhodobý nehmotný majetek</t>
  </si>
  <si>
    <t>Podíly v ovládaných osobách</t>
  </si>
  <si>
    <t>Podíly s podstatným vlivem</t>
  </si>
  <si>
    <t>Dluhové CP vydané os., ve kterých má úč. jedn. podst. vliv</t>
  </si>
  <si>
    <t>Akcie a ostatní CP s proměnlivým výnosem, ostatní podíly</t>
  </si>
  <si>
    <t>Dluhové cenné papíry</t>
  </si>
  <si>
    <t>Cenné papíry oceň. reál. hodn. proti účtům nákladů a výnosů</t>
  </si>
  <si>
    <t>Dluhopisy "OECD" držené do splatnosti</t>
  </si>
  <si>
    <t>Ostatní cenné papíry držené do splatnosti</t>
  </si>
  <si>
    <t>Depozita u finančních institucí</t>
  </si>
  <si>
    <t>Depozita při aktivním zajištění</t>
  </si>
  <si>
    <t>Dlužníci</t>
  </si>
  <si>
    <t>Pohledávky z operací přímého pojištění</t>
  </si>
  <si>
    <t>Pojistníci</t>
  </si>
  <si>
    <t>Pohledávky z operací zajištění</t>
  </si>
  <si>
    <t>Ostatní pohledávky</t>
  </si>
  <si>
    <t>Ostatní aktiva</t>
  </si>
  <si>
    <t>Dlouhodobý hm. majetek, jiný než pozemky a stavby, a zásoby</t>
  </si>
  <si>
    <t>Hotovost na účtech u fin. institucí a hotovost v pokladně</t>
  </si>
  <si>
    <t>Jiná aktiva</t>
  </si>
  <si>
    <t>Přechodné účty aktiv</t>
  </si>
  <si>
    <t>Naběhlé úroky a nájemné</t>
  </si>
  <si>
    <t>Odložené pořizovací náklady na pojistné smlouvy</t>
  </si>
  <si>
    <t>Odložené pořizovací nákl. na poj. smlouvy v živ. poj.</t>
  </si>
  <si>
    <t>Odložené pořizovací nákl. na poj. smlouvy v neživ. poj.</t>
  </si>
  <si>
    <t>Ostatní přechodné účty aktiv</t>
  </si>
  <si>
    <t>@</t>
  </si>
  <si>
    <t>&lt; 2 &gt;  Rozvahová pasiva ~ ROPO10_21</t>
  </si>
  <si>
    <t>Hrubá hodnota</t>
  </si>
  <si>
    <t>Podíl zajišťovatelů na TR</t>
  </si>
  <si>
    <t>Čistá hodnota</t>
  </si>
  <si>
    <t>Pasiva celkem</t>
  </si>
  <si>
    <t>Vlastní kapitál</t>
  </si>
  <si>
    <t>Základní kapitál</t>
  </si>
  <si>
    <t>Emisní ážio</t>
  </si>
  <si>
    <t>Rezervní fond na nové ocenění</t>
  </si>
  <si>
    <t>Ostatní kapitálové fondy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</si>
  <si>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</si>
  <si>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</si>
  <si>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</si>
  <si>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</si>
  <si>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</t>
  </si>
  <si>
    <t>Rezerva na nezasloužené pojistné</t>
  </si>
  <si>
    <t>Rezerva na nezasl. pojistné vztahující se k poj. odv. ŽP</t>
  </si>
  <si>
    <t>Rezerva na nezasl. pojistné vztahující se k poj. odv. NP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</si>
  <si>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</si>
  <si>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</si>
  <si>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</si>
  <si>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</si>
  <si>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</si>
  <si>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</si>
  <si>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Závazky vůči finančním institucím</t>
  </si>
  <si>
    <t>Ostatní závazky</t>
  </si>
  <si>
    <t>Garanční fond Kanceláře</t>
  </si>
  <si>
    <t>Přechodné účty pasiv</t>
  </si>
  <si>
    <t>Výdaje příštích období a výnosy příštích období</t>
  </si>
  <si>
    <t>Ostatní přechodné účty pasiv</t>
  </si>
  <si>
    <t>XX</t>
  </si>
  <si>
    <t>Rozvaha pojišťovny</t>
  </si>
  <si>
    <t>Kooperativa pojišťovna, a.s., VIG</t>
  </si>
  <si>
    <t>z toho goodwill</t>
  </si>
  <si>
    <t>Investice</t>
  </si>
  <si>
    <t>Pozemky a stavby</t>
  </si>
  <si>
    <t>z toho provozní nemovitosti</t>
  </si>
  <si>
    <t>Investice v podnikatelských seskupeních</t>
  </si>
  <si>
    <t>Dluhové CP vydané ovládanými osobami a zápůjčky a úvěry těmto osobám</t>
  </si>
  <si>
    <t>Jiné investice</t>
  </si>
  <si>
    <t>Investice v investičních sdruženích</t>
  </si>
  <si>
    <t>Ostatní zápůjčky a úvěry</t>
  </si>
  <si>
    <t>Ostatní investice</t>
  </si>
  <si>
    <t>Investice životního pojištění, je-li nositelem inv. rizika pojistník</t>
  </si>
  <si>
    <t>Pojišťovací zprostředkovatelé</t>
  </si>
  <si>
    <t>z toho dohadné položky aktivní</t>
  </si>
  <si>
    <t>z toho změny základního kapitálu</t>
  </si>
  <si>
    <t>Rezerva na životní pojištění</t>
  </si>
  <si>
    <t>Rezerva na pojistná plnění nevyřízených pojistných událostí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</si>
  <si>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</si>
  <si>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</si>
  <si>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</t>
  </si>
  <si>
    <t>Rezerva na bonusy a slevy vztahující se k poj. odv. ŽP</t>
  </si>
  <si>
    <t>Rezerva na bonusy a slevy vztahující se k poj. odv. NP</t>
  </si>
  <si>
    <t>Ostatní technické rezervy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</si>
  <si>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</si>
  <si>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</si>
  <si>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</si>
  <si>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</t>
  </si>
  <si>
    <t>Rezerva na penzijní a podobné závazky</t>
  </si>
  <si>
    <t>Závazky z dluhových cenných papírů</t>
  </si>
  <si>
    <t>z toho směnitelné (konvertibilní) dluhopisy</t>
  </si>
  <si>
    <t>z toho daňové závazky a závazky ze sociálního zabezpečení</t>
  </si>
  <si>
    <t>Fond zábrany škod</t>
  </si>
  <si>
    <t>z toho dohadné položky pasivní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</si>
</sst>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#,##0,,"/>
  </numFmts>
  <fonts count="45">
    <font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24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3" fontId="0" fillId="21" borderId="2">
      <alignment/>
      <protection/>
    </xf>
    <xf numFmtId="0" fontId="32" fillId="2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23" borderId="2">
      <alignment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26" borderId="0" applyNumberFormat="0" applyBorder="0" applyAlignment="0" applyProtection="0"/>
    <xf numFmtId="49" fontId="0" fillId="27" borderId="2">
      <alignment/>
      <protection/>
    </xf>
    <xf numFmtId="0" fontId="40" fillId="0" borderId="0" applyNumberFormat="0" applyFill="0" applyBorder="0" applyAlignment="0" applyProtection="0"/>
    <xf numFmtId="164" fontId="0" fillId="28" borderId="2">
      <alignment/>
      <protection/>
    </xf>
    <xf numFmtId="0" fontId="41" fillId="29" borderId="9" applyNumberFormat="0" applyAlignment="0" applyProtection="0"/>
    <xf numFmtId="0" fontId="42" fillId="30" borderId="9" applyNumberFormat="0" applyAlignment="0" applyProtection="0"/>
    <xf numFmtId="0" fontId="43" fillId="30" borderId="10" applyNumberFormat="0" applyAlignment="0" applyProtection="0"/>
    <xf numFmtId="0" fontId="44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164" fontId="9" fillId="37" borderId="11" xfId="0" applyNumberFormat="1" applyFont="1" applyFill="1" applyBorder="1" applyAlignment="1">
      <alignment/>
    </xf>
    <xf numFmtId="164" fontId="10" fillId="28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JED_svetly_s" xfId="37"/>
    <cellStyle name="Kontrolní buňka" xfId="38"/>
    <cellStyle name="Currency" xfId="39"/>
    <cellStyle name="Currency [0]" xfId="40"/>
    <cellStyle name="MIL_svetly_s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_svetly_s" xfId="52"/>
    <cellStyle name="Text upozornění" xfId="53"/>
    <cellStyle name="TIS_svetly_s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4" sqref="A4"/>
    </sheetView>
  </sheetViews>
  <sheetFormatPr defaultColWidth="9.33203125" defaultRowHeight="11.25"/>
  <cols>
    <col min="1" max="1" width="61.83203125" style="0" customWidth="1"/>
    <col min="2" max="2" width="4.83203125" style="0" customWidth="1"/>
    <col min="3" max="5" width="17.83203125" style="0" customWidth="1"/>
    <col min="6" max="6" width="13.83203125" style="0" customWidth="1"/>
  </cols>
  <sheetData>
    <row r="1" spans="1:6" ht="11.25">
      <c r="A1" s="1" t="s">
        <v>64</v>
      </c>
      <c r="E1" s="11">
        <v>42735</v>
      </c>
      <c r="F1" s="11"/>
    </row>
    <row r="2" s="2" customFormat="1" ht="30" customHeight="1">
      <c r="A2" s="3" t="s">
        <v>65</v>
      </c>
    </row>
    <row r="3" spans="1:6" ht="9.75">
      <c r="A3" s="4" t="s">
        <v>0</v>
      </c>
      <c r="F3" s="5"/>
    </row>
    <row r="4" spans="1:5" ht="48" customHeight="1">
      <c r="A4" s="6"/>
      <c r="B4" s="8"/>
      <c r="C4" s="8" t="s">
        <v>1</v>
      </c>
      <c r="D4" s="8" t="s">
        <v>2</v>
      </c>
      <c r="E4" s="8" t="s">
        <v>3</v>
      </c>
    </row>
    <row r="5" spans="1:5" ht="9.75">
      <c r="A5" s="6"/>
      <c r="B5" s="10" t="s">
        <v>32</v>
      </c>
      <c r="C5" s="9">
        <v>1</v>
      </c>
      <c r="D5" s="9">
        <v>2</v>
      </c>
      <c r="E5" s="9">
        <v>3</v>
      </c>
    </row>
    <row r="6" spans="1:5" ht="9.75">
      <c r="A6" s="6" t="s">
        <v>4</v>
      </c>
      <c r="B6" s="7">
        <v>1</v>
      </c>
      <c r="C6" s="12">
        <f aca="true" t="shared" si="0" ref="C6:C46">E6+D6</f>
        <v>75147078340.26001</v>
      </c>
      <c r="D6" s="12">
        <f>D7+D8+D10+D29+D30+D36+D40</f>
        <v>5111880656.57</v>
      </c>
      <c r="E6" s="12">
        <f>E7+E8+E10+E29+E30+E36+E40</f>
        <v>70035197683.69</v>
      </c>
    </row>
    <row r="7" spans="1:5" ht="9.75">
      <c r="A7" s="6" t="s">
        <v>5</v>
      </c>
      <c r="B7" s="7">
        <v>2</v>
      </c>
      <c r="C7" s="12">
        <f t="shared" si="0"/>
        <v>0</v>
      </c>
      <c r="D7" s="13"/>
      <c r="E7" s="13"/>
    </row>
    <row r="8" spans="1:5" ht="9.75">
      <c r="A8" s="6" t="s">
        <v>6</v>
      </c>
      <c r="B8" s="7">
        <v>3</v>
      </c>
      <c r="C8" s="12">
        <f t="shared" si="0"/>
        <v>4231864593.44</v>
      </c>
      <c r="D8" s="13">
        <v>4111631268.54</v>
      </c>
      <c r="E8" s="13">
        <v>120233324.89999989</v>
      </c>
    </row>
    <row r="9" spans="1:5" ht="9.75">
      <c r="A9" s="6" t="s">
        <v>66</v>
      </c>
      <c r="B9" s="7">
        <v>4</v>
      </c>
      <c r="C9" s="12">
        <f t="shared" si="0"/>
        <v>3068798000</v>
      </c>
      <c r="D9" s="13">
        <v>3068798000</v>
      </c>
      <c r="E9" s="13">
        <v>0</v>
      </c>
    </row>
    <row r="10" spans="1:5" ht="9.75">
      <c r="A10" s="6" t="s">
        <v>67</v>
      </c>
      <c r="B10" s="7">
        <v>5</v>
      </c>
      <c r="C10" s="12">
        <f t="shared" si="0"/>
        <v>54692249180.869995</v>
      </c>
      <c r="D10" s="12">
        <f>D11+D13+D18+D28</f>
        <v>0</v>
      </c>
      <c r="E10" s="12">
        <f>E11+E13+E18+E28</f>
        <v>54692249180.869995</v>
      </c>
    </row>
    <row r="11" spans="1:5" ht="9.75">
      <c r="A11" s="6" t="s">
        <v>68</v>
      </c>
      <c r="B11" s="7">
        <v>6</v>
      </c>
      <c r="C11" s="12">
        <f t="shared" si="0"/>
        <v>1546155027.8400002</v>
      </c>
      <c r="D11" s="13"/>
      <c r="E11" s="13">
        <v>1546155027.8400002</v>
      </c>
    </row>
    <row r="12" spans="1:5" ht="9.75">
      <c r="A12" s="6" t="s">
        <v>69</v>
      </c>
      <c r="B12" s="7">
        <v>7</v>
      </c>
      <c r="C12" s="12">
        <f t="shared" si="0"/>
        <v>1440286152.2600002</v>
      </c>
      <c r="D12" s="13"/>
      <c r="E12" s="13">
        <v>1440286152.2600002</v>
      </c>
    </row>
    <row r="13" spans="1:5" ht="9.75">
      <c r="A13" s="6" t="s">
        <v>70</v>
      </c>
      <c r="B13" s="7">
        <v>8</v>
      </c>
      <c r="C13" s="12">
        <f t="shared" si="0"/>
        <v>8107865641.340001</v>
      </c>
      <c r="D13" s="12">
        <f>D14+D15+D16+D17</f>
        <v>0</v>
      </c>
      <c r="E13" s="12">
        <f>E14+E15+E16+E17</f>
        <v>8107865641.340001</v>
      </c>
    </row>
    <row r="14" spans="1:5" ht="9.75">
      <c r="A14" s="6" t="s">
        <v>7</v>
      </c>
      <c r="B14" s="7">
        <v>9</v>
      </c>
      <c r="C14" s="12">
        <f t="shared" si="0"/>
        <v>7835605040.750001</v>
      </c>
      <c r="D14" s="13"/>
      <c r="E14" s="13">
        <v>7835605040.750001</v>
      </c>
    </row>
    <row r="15" spans="1:5" ht="9.75">
      <c r="A15" s="6" t="s">
        <v>71</v>
      </c>
      <c r="B15" s="7">
        <v>10</v>
      </c>
      <c r="C15" s="12">
        <f t="shared" si="0"/>
        <v>197998994.05</v>
      </c>
      <c r="D15" s="13"/>
      <c r="E15" s="13">
        <v>197998994.05</v>
      </c>
    </row>
    <row r="16" spans="1:5" ht="9.75">
      <c r="A16" s="6" t="s">
        <v>8</v>
      </c>
      <c r="B16" s="7">
        <v>11</v>
      </c>
      <c r="C16" s="12">
        <f t="shared" si="0"/>
        <v>74261606.54</v>
      </c>
      <c r="D16" s="13"/>
      <c r="E16" s="13">
        <v>74261606.54</v>
      </c>
    </row>
    <row r="17" spans="1:5" ht="9.75">
      <c r="A17" s="6" t="s">
        <v>9</v>
      </c>
      <c r="B17" s="7">
        <v>12</v>
      </c>
      <c r="C17" s="12">
        <f t="shared" si="0"/>
        <v>0</v>
      </c>
      <c r="D17" s="13"/>
      <c r="E17" s="13">
        <v>0</v>
      </c>
    </row>
    <row r="18" spans="1:5" ht="9.75">
      <c r="A18" s="6" t="s">
        <v>72</v>
      </c>
      <c r="B18" s="7">
        <v>13</v>
      </c>
      <c r="C18" s="12">
        <f t="shared" si="0"/>
        <v>45038228511.689995</v>
      </c>
      <c r="D18" s="12">
        <f>D19+D20+D24+D25+D26+D27</f>
        <v>0</v>
      </c>
      <c r="E18" s="12">
        <f>E19+E20+E24+E25+E26+E27</f>
        <v>45038228511.689995</v>
      </c>
    </row>
    <row r="19" spans="1:5" ht="9.75">
      <c r="A19" s="6" t="s">
        <v>10</v>
      </c>
      <c r="B19" s="7">
        <v>14</v>
      </c>
      <c r="C19" s="12">
        <f t="shared" si="0"/>
        <v>5563738820.710001</v>
      </c>
      <c r="D19" s="13"/>
      <c r="E19" s="13">
        <v>5563738820.710001</v>
      </c>
    </row>
    <row r="20" spans="1:5" ht="9.75">
      <c r="A20" s="6" t="s">
        <v>11</v>
      </c>
      <c r="B20" s="7">
        <v>15</v>
      </c>
      <c r="C20" s="12">
        <f t="shared" si="0"/>
        <v>39415340500.89</v>
      </c>
      <c r="D20" s="12">
        <f>D21+D22+D23</f>
        <v>0</v>
      </c>
      <c r="E20" s="12">
        <f>E21+E22+E23</f>
        <v>39415340500.89</v>
      </c>
    </row>
    <row r="21" spans="1:5" ht="9.75">
      <c r="A21" s="6" t="s">
        <v>12</v>
      </c>
      <c r="B21" s="7">
        <v>16</v>
      </c>
      <c r="C21" s="12">
        <f t="shared" si="0"/>
        <v>2926235317.4900007</v>
      </c>
      <c r="D21" s="13"/>
      <c r="E21" s="13">
        <v>2926235317.4900007</v>
      </c>
    </row>
    <row r="22" spans="1:5" ht="9.75">
      <c r="A22" s="6" t="s">
        <v>13</v>
      </c>
      <c r="B22" s="7">
        <v>17</v>
      </c>
      <c r="C22" s="12">
        <f t="shared" si="0"/>
        <v>34090820831.6</v>
      </c>
      <c r="D22" s="13"/>
      <c r="E22" s="13">
        <v>34090820831.6</v>
      </c>
    </row>
    <row r="23" spans="1:5" ht="9.75">
      <c r="A23" s="6" t="s">
        <v>14</v>
      </c>
      <c r="B23" s="7">
        <v>18</v>
      </c>
      <c r="C23" s="12">
        <f t="shared" si="0"/>
        <v>2398284351.8</v>
      </c>
      <c r="D23" s="13"/>
      <c r="E23" s="13">
        <v>2398284351.8</v>
      </c>
    </row>
    <row r="24" spans="1:5" ht="9.75">
      <c r="A24" s="6" t="s">
        <v>73</v>
      </c>
      <c r="B24" s="7">
        <v>19</v>
      </c>
      <c r="C24" s="12">
        <f t="shared" si="0"/>
        <v>0</v>
      </c>
      <c r="D24" s="13"/>
      <c r="E24" s="13">
        <v>0</v>
      </c>
    </row>
    <row r="25" spans="1:5" ht="9.75">
      <c r="A25" s="6" t="s">
        <v>74</v>
      </c>
      <c r="B25" s="7">
        <v>20</v>
      </c>
      <c r="C25" s="12">
        <f t="shared" si="0"/>
        <v>7200000</v>
      </c>
      <c r="D25" s="13"/>
      <c r="E25" s="13">
        <v>7200000</v>
      </c>
    </row>
    <row r="26" spans="1:5" ht="9.75">
      <c r="A26" s="6" t="s">
        <v>15</v>
      </c>
      <c r="B26" s="7">
        <v>21</v>
      </c>
      <c r="C26" s="12">
        <f t="shared" si="0"/>
        <v>0</v>
      </c>
      <c r="D26" s="13"/>
      <c r="E26" s="13">
        <v>0</v>
      </c>
    </row>
    <row r="27" spans="1:5" ht="9.75">
      <c r="A27" s="6" t="s">
        <v>75</v>
      </c>
      <c r="B27" s="7">
        <v>22</v>
      </c>
      <c r="C27" s="12">
        <f t="shared" si="0"/>
        <v>51949190.09</v>
      </c>
      <c r="D27" s="13"/>
      <c r="E27" s="13">
        <v>51949190.09</v>
      </c>
    </row>
    <row r="28" spans="1:5" ht="9.75">
      <c r="A28" s="6" t="s">
        <v>16</v>
      </c>
      <c r="B28" s="7">
        <v>23</v>
      </c>
      <c r="C28" s="12">
        <f t="shared" si="0"/>
        <v>0</v>
      </c>
      <c r="D28" s="13"/>
      <c r="E28" s="13">
        <v>0</v>
      </c>
    </row>
    <row r="29" spans="1:5" ht="9.75">
      <c r="A29" s="6" t="s">
        <v>76</v>
      </c>
      <c r="B29" s="7">
        <v>24</v>
      </c>
      <c r="C29" s="12">
        <f t="shared" si="0"/>
        <v>4220200587.6099997</v>
      </c>
      <c r="D29" s="13"/>
      <c r="E29" s="13">
        <v>4220200587.6099997</v>
      </c>
    </row>
    <row r="30" spans="1:5" ht="9.75">
      <c r="A30" s="6" t="s">
        <v>17</v>
      </c>
      <c r="B30" s="7">
        <v>25</v>
      </c>
      <c r="C30" s="12">
        <f t="shared" si="0"/>
        <v>2144538005.71</v>
      </c>
      <c r="D30" s="12">
        <f>D31+D34+D35</f>
        <v>506366565.40999997</v>
      </c>
      <c r="E30" s="12">
        <f>E31+E34+E35</f>
        <v>1638171440.3000002</v>
      </c>
    </row>
    <row r="31" spans="1:5" ht="9.75">
      <c r="A31" s="6" t="s">
        <v>18</v>
      </c>
      <c r="B31" s="7">
        <v>26</v>
      </c>
      <c r="C31" s="12">
        <f t="shared" si="0"/>
        <v>1803735086.9500003</v>
      </c>
      <c r="D31" s="12">
        <f>D32+D33</f>
        <v>503118356.38</v>
      </c>
      <c r="E31" s="12">
        <f>E32+E33</f>
        <v>1300616730.5700002</v>
      </c>
    </row>
    <row r="32" spans="1:5" ht="9.75">
      <c r="A32" s="6" t="s">
        <v>19</v>
      </c>
      <c r="B32" s="7">
        <v>27</v>
      </c>
      <c r="C32" s="12">
        <f t="shared" si="0"/>
        <v>1785389337.7800002</v>
      </c>
      <c r="D32" s="13">
        <v>495811237.88</v>
      </c>
      <c r="E32" s="13">
        <v>1289578099.9</v>
      </c>
    </row>
    <row r="33" spans="1:5" ht="9.75">
      <c r="A33" s="6" t="s">
        <v>77</v>
      </c>
      <c r="B33" s="7">
        <v>28</v>
      </c>
      <c r="C33" s="12">
        <f t="shared" si="0"/>
        <v>18345749.17</v>
      </c>
      <c r="D33" s="13">
        <v>7307118.5</v>
      </c>
      <c r="E33" s="13">
        <v>11038630.670000002</v>
      </c>
    </row>
    <row r="34" spans="1:5" ht="9.75">
      <c r="A34" s="6" t="s">
        <v>20</v>
      </c>
      <c r="B34" s="7">
        <v>29</v>
      </c>
      <c r="C34" s="12">
        <f t="shared" si="0"/>
        <v>29950057.85</v>
      </c>
      <c r="D34" s="13">
        <v>0</v>
      </c>
      <c r="E34" s="13">
        <v>29950057.85</v>
      </c>
    </row>
    <row r="35" spans="1:5" ht="9.75">
      <c r="A35" s="6" t="s">
        <v>21</v>
      </c>
      <c r="B35" s="7">
        <v>30</v>
      </c>
      <c r="C35" s="12">
        <f t="shared" si="0"/>
        <v>310852860.90999997</v>
      </c>
      <c r="D35" s="13">
        <v>3248209.03</v>
      </c>
      <c r="E35" s="13">
        <v>307604651.88</v>
      </c>
    </row>
    <row r="36" spans="1:5" ht="9.75">
      <c r="A36" s="6" t="s">
        <v>22</v>
      </c>
      <c r="B36" s="7">
        <v>31</v>
      </c>
      <c r="C36" s="12">
        <f t="shared" si="0"/>
        <v>3815481160.7199993</v>
      </c>
      <c r="D36" s="12">
        <f>D37+D38+D39</f>
        <v>493882822.62</v>
      </c>
      <c r="E36" s="12">
        <f>E37+E38+E39</f>
        <v>3321598338.0999994</v>
      </c>
    </row>
    <row r="37" spans="1:5" ht="9.75">
      <c r="A37" s="6" t="s">
        <v>23</v>
      </c>
      <c r="B37" s="7">
        <v>32</v>
      </c>
      <c r="C37" s="12">
        <f t="shared" si="0"/>
        <v>827615868.6599998</v>
      </c>
      <c r="D37" s="13">
        <v>493882822.62</v>
      </c>
      <c r="E37" s="13">
        <v>333733046.0399999</v>
      </c>
    </row>
    <row r="38" spans="1:5" ht="9.75">
      <c r="A38" s="6" t="s">
        <v>24</v>
      </c>
      <c r="B38" s="7">
        <v>33</v>
      </c>
      <c r="C38" s="12">
        <f t="shared" si="0"/>
        <v>2987865292.0599995</v>
      </c>
      <c r="D38" s="13">
        <v>0</v>
      </c>
      <c r="E38" s="13">
        <v>2987865292.0599995</v>
      </c>
    </row>
    <row r="39" spans="1:5" ht="9.75">
      <c r="A39" s="6" t="s">
        <v>25</v>
      </c>
      <c r="B39" s="7">
        <v>34</v>
      </c>
      <c r="C39" s="12">
        <f t="shared" si="0"/>
        <v>0</v>
      </c>
      <c r="D39" s="13">
        <v>0</v>
      </c>
      <c r="E39" s="13">
        <v>0</v>
      </c>
    </row>
    <row r="40" spans="1:5" ht="9.75">
      <c r="A40" s="6" t="s">
        <v>26</v>
      </c>
      <c r="B40" s="7">
        <v>35</v>
      </c>
      <c r="C40" s="12">
        <f t="shared" si="0"/>
        <v>6042744811.91</v>
      </c>
      <c r="D40" s="12">
        <f>D41+D42+D45</f>
        <v>0</v>
      </c>
      <c r="E40" s="12">
        <f>E41+E42+E45</f>
        <v>6042744811.91</v>
      </c>
    </row>
    <row r="41" spans="1:5" ht="9.75">
      <c r="A41" s="6" t="s">
        <v>27</v>
      </c>
      <c r="B41" s="7">
        <v>36</v>
      </c>
      <c r="C41" s="12">
        <f t="shared" si="0"/>
        <v>0</v>
      </c>
      <c r="D41" s="13"/>
      <c r="E41" s="13"/>
    </row>
    <row r="42" spans="1:5" ht="9.75">
      <c r="A42" s="6" t="s">
        <v>28</v>
      </c>
      <c r="B42" s="7">
        <v>37</v>
      </c>
      <c r="C42" s="12">
        <f t="shared" si="0"/>
        <v>3305630875.71</v>
      </c>
      <c r="D42" s="12">
        <f>D43+D44</f>
        <v>0</v>
      </c>
      <c r="E42" s="12">
        <f>E43+E44</f>
        <v>3305630875.71</v>
      </c>
    </row>
    <row r="43" spans="1:5" ht="9.75">
      <c r="A43" s="6" t="s">
        <v>29</v>
      </c>
      <c r="B43" s="7">
        <v>38</v>
      </c>
      <c r="C43" s="12">
        <f t="shared" si="0"/>
        <v>2335568749</v>
      </c>
      <c r="D43" s="13"/>
      <c r="E43" s="13">
        <v>2335568749</v>
      </c>
    </row>
    <row r="44" spans="1:5" ht="9.75">
      <c r="A44" s="6" t="s">
        <v>30</v>
      </c>
      <c r="B44" s="7">
        <v>39</v>
      </c>
      <c r="C44" s="12">
        <f t="shared" si="0"/>
        <v>970062126.71</v>
      </c>
      <c r="D44" s="13"/>
      <c r="E44" s="13">
        <v>970062126.71</v>
      </c>
    </row>
    <row r="45" spans="1:5" ht="9.75">
      <c r="A45" s="6" t="s">
        <v>31</v>
      </c>
      <c r="B45" s="7">
        <v>40</v>
      </c>
      <c r="C45" s="12">
        <f t="shared" si="0"/>
        <v>2737113936.2</v>
      </c>
      <c r="D45" s="13"/>
      <c r="E45" s="13">
        <v>2737113936.2</v>
      </c>
    </row>
    <row r="46" spans="1:5" ht="9.75">
      <c r="A46" s="6" t="s">
        <v>78</v>
      </c>
      <c r="B46" s="7">
        <v>41</v>
      </c>
      <c r="C46" s="12">
        <f t="shared" si="0"/>
        <v>444344646.01000005</v>
      </c>
      <c r="D46" s="13"/>
      <c r="E46" s="13">
        <v>444344646.01000005</v>
      </c>
    </row>
  </sheetData>
  <sheetProtection/>
  <printOptions/>
  <pageMargins left="0.7874015748031495" right="0.5511811023622046" top="0.905511811023622" bottom="0.905511811023622" header="0.5118110236220472" footer="0.5118110236220472"/>
  <pageSetup horizontalDpi="600" verticalDpi="600" orientation="landscape" pageOrder="overThenDown" paperSize="9" r:id="rId1"/>
  <headerFooter alignWithMargins="0">
    <oddHeader>&amp;CPOJ (ČNB) 10-04</oddHeader>
    <oddFooter>&amp;LROPOS10 - &amp;F&amp;Cčást &lt; &amp;A &gt;&amp;Rstrana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A2" sqref="A2"/>
    </sheetView>
  </sheetViews>
  <sheetFormatPr defaultColWidth="9.33203125" defaultRowHeight="11.25"/>
  <cols>
    <col min="1" max="1" width="62" style="0" customWidth="1"/>
    <col min="2" max="2" width="4.83203125" style="0" customWidth="1"/>
    <col min="3" max="5" width="17.83203125" style="0" customWidth="1"/>
    <col min="6" max="6" width="13.83203125" style="0" customWidth="1"/>
  </cols>
  <sheetData>
    <row r="1" spans="1:6" ht="11.25">
      <c r="A1" s="1" t="s">
        <v>64</v>
      </c>
      <c r="E1" s="11">
        <v>42735</v>
      </c>
      <c r="F1" s="11"/>
    </row>
    <row r="3" spans="1:6" ht="9.75">
      <c r="A3" s="4" t="s">
        <v>33</v>
      </c>
      <c r="F3" s="5"/>
    </row>
    <row r="4" spans="1:5" ht="33.75" customHeight="1">
      <c r="A4" s="6"/>
      <c r="B4" s="8"/>
      <c r="C4" s="8" t="s">
        <v>34</v>
      </c>
      <c r="D4" s="8" t="s">
        <v>35</v>
      </c>
      <c r="E4" s="8" t="s">
        <v>36</v>
      </c>
    </row>
    <row r="5" spans="1:5" ht="9.75">
      <c r="A5" s="6"/>
      <c r="B5" s="10" t="s">
        <v>32</v>
      </c>
      <c r="C5" s="9">
        <v>1</v>
      </c>
      <c r="D5" s="9">
        <v>2</v>
      </c>
      <c r="E5" s="9">
        <v>3</v>
      </c>
    </row>
    <row r="6" spans="1:5" ht="9.75">
      <c r="A6" s="14" t="s">
        <v>37</v>
      </c>
      <c r="B6" s="15">
        <v>1</v>
      </c>
      <c r="C6" s="16" t="s">
        <v>63</v>
      </c>
      <c r="D6" s="16" t="s">
        <v>63</v>
      </c>
      <c r="E6" s="12">
        <f>E7+E16+E17+E31+E32+E36+E37+E47</f>
        <v>70035197683.69</v>
      </c>
    </row>
    <row r="7" spans="1:5" ht="9.75">
      <c r="A7" s="14" t="s">
        <v>38</v>
      </c>
      <c r="B7" s="15">
        <v>2</v>
      </c>
      <c r="C7" s="16" t="s">
        <v>63</v>
      </c>
      <c r="D7" s="16" t="s">
        <v>63</v>
      </c>
      <c r="E7" s="12">
        <f>E8+E10+E11+E12+E13+E14+E15</f>
        <v>12479062468.439999</v>
      </c>
    </row>
    <row r="8" spans="1:5" ht="9.75">
      <c r="A8" s="14" t="s">
        <v>39</v>
      </c>
      <c r="B8" s="15">
        <v>3</v>
      </c>
      <c r="C8" s="16" t="s">
        <v>63</v>
      </c>
      <c r="D8" s="16" t="s">
        <v>63</v>
      </c>
      <c r="E8" s="13">
        <v>3000000000</v>
      </c>
    </row>
    <row r="9" spans="1:5" ht="9.75">
      <c r="A9" s="14" t="s">
        <v>79</v>
      </c>
      <c r="B9" s="15">
        <v>4</v>
      </c>
      <c r="C9" s="16" t="s">
        <v>63</v>
      </c>
      <c r="D9" s="16" t="s">
        <v>63</v>
      </c>
      <c r="E9" s="13"/>
    </row>
    <row r="10" spans="1:5" ht="9.75">
      <c r="A10" s="14" t="s">
        <v>40</v>
      </c>
      <c r="B10" s="15">
        <v>5</v>
      </c>
      <c r="C10" s="16" t="s">
        <v>63</v>
      </c>
      <c r="D10" s="16" t="s">
        <v>63</v>
      </c>
      <c r="E10" s="13"/>
    </row>
    <row r="11" spans="1:5" ht="9.75">
      <c r="A11" s="14" t="s">
        <v>41</v>
      </c>
      <c r="B11" s="15">
        <v>6</v>
      </c>
      <c r="C11" s="16" t="s">
        <v>63</v>
      </c>
      <c r="D11" s="16" t="s">
        <v>63</v>
      </c>
      <c r="E11" s="13">
        <v>37875000</v>
      </c>
    </row>
    <row r="12" spans="1:5" ht="9.75">
      <c r="A12" s="14" t="s">
        <v>42</v>
      </c>
      <c r="B12" s="15">
        <v>7</v>
      </c>
      <c r="C12" s="16" t="s">
        <v>63</v>
      </c>
      <c r="D12" s="16" t="s">
        <v>63</v>
      </c>
      <c r="E12" s="13">
        <v>792403703.6800001</v>
      </c>
    </row>
    <row r="13" spans="1:5" ht="9.75">
      <c r="A13" s="14" t="s">
        <v>43</v>
      </c>
      <c r="B13" s="15">
        <v>8</v>
      </c>
      <c r="C13" s="16" t="s">
        <v>63</v>
      </c>
      <c r="D13" s="16" t="s">
        <v>63</v>
      </c>
      <c r="E13" s="13">
        <v>22096447.060000002</v>
      </c>
    </row>
    <row r="14" spans="1:5" ht="9.75">
      <c r="A14" s="14" t="s">
        <v>44</v>
      </c>
      <c r="B14" s="15">
        <v>9</v>
      </c>
      <c r="C14" s="16" t="s">
        <v>63</v>
      </c>
      <c r="D14" s="16" t="s">
        <v>63</v>
      </c>
      <c r="E14" s="13">
        <v>6836968794.809999</v>
      </c>
    </row>
    <row r="15" spans="1:5" ht="9.75">
      <c r="A15" s="14" t="s">
        <v>45</v>
      </c>
      <c r="B15" s="15">
        <v>10</v>
      </c>
      <c r="C15" s="16" t="s">
        <v>63</v>
      </c>
      <c r="D15" s="16" t="s">
        <v>63</v>
      </c>
      <c r="E15" s="13">
        <v>1789718522.89</v>
      </c>
    </row>
    <row r="16" spans="1:5" ht="9.75">
      <c r="A16" s="14" t="s">
        <v>46</v>
      </c>
      <c r="B16" s="15">
        <v>11</v>
      </c>
      <c r="C16" s="16" t="s">
        <v>63</v>
      </c>
      <c r="D16" s="16" t="s">
        <v>63</v>
      </c>
      <c r="E16" s="13">
        <v>556981693.99</v>
      </c>
    </row>
    <row r="17" spans="1:5" ht="9.75">
      <c r="A17" s="14" t="s">
        <v>47</v>
      </c>
      <c r="B17" s="15">
        <v>12</v>
      </c>
      <c r="C17" s="12">
        <f aca="true" t="shared" si="0" ref="C17:C31">E17+D17</f>
        <v>51590803791.32</v>
      </c>
      <c r="D17" s="12">
        <f>D18+D21+D22+D25+D28</f>
        <v>7178851032.6</v>
      </c>
      <c r="E17" s="12">
        <f>E18+E21+E22+E25+E28</f>
        <v>44411952758.72</v>
      </c>
    </row>
    <row r="18" spans="1:5" ht="9.75">
      <c r="A18" s="14" t="s">
        <v>48</v>
      </c>
      <c r="B18" s="15">
        <v>13</v>
      </c>
      <c r="C18" s="12">
        <f t="shared" si="0"/>
        <v>5427818388.559999</v>
      </c>
      <c r="D18" s="12">
        <f>D19+D20</f>
        <v>973338334.19</v>
      </c>
      <c r="E18" s="12">
        <f>E19+E20</f>
        <v>4454480054.37</v>
      </c>
    </row>
    <row r="19" spans="1:5" ht="9.75">
      <c r="A19" s="14" t="s">
        <v>49</v>
      </c>
      <c r="B19" s="15">
        <v>14</v>
      </c>
      <c r="C19" s="12">
        <f t="shared" si="0"/>
        <v>203089497.86999997</v>
      </c>
      <c r="D19" s="13">
        <v>0</v>
      </c>
      <c r="E19" s="13">
        <v>203089497.86999997</v>
      </c>
    </row>
    <row r="20" spans="1:5" ht="9.75">
      <c r="A20" s="14" t="s">
        <v>50</v>
      </c>
      <c r="B20" s="15">
        <v>15</v>
      </c>
      <c r="C20" s="12">
        <f t="shared" si="0"/>
        <v>5224728890.690001</v>
      </c>
      <c r="D20" s="13">
        <v>973338334.19</v>
      </c>
      <c r="E20" s="13">
        <v>4251390556.5</v>
      </c>
    </row>
    <row r="21" spans="1:5" ht="9.75">
      <c r="A21" s="14" t="s">
        <v>80</v>
      </c>
      <c r="B21" s="15">
        <v>16</v>
      </c>
      <c r="C21" s="12">
        <f t="shared" si="0"/>
        <v>27505893910</v>
      </c>
      <c r="D21" s="13">
        <v>0</v>
      </c>
      <c r="E21" s="13">
        <v>27505893910</v>
      </c>
    </row>
    <row r="22" spans="1:5" ht="9.75">
      <c r="A22" s="14" t="s">
        <v>81</v>
      </c>
      <c r="B22" s="15">
        <v>17</v>
      </c>
      <c r="C22" s="12">
        <f t="shared" si="0"/>
        <v>15087976971.869999</v>
      </c>
      <c r="D22" s="12">
        <f>D23+D24</f>
        <v>6196707421</v>
      </c>
      <c r="E22" s="12">
        <f>E23+E24</f>
        <v>8891269550.869999</v>
      </c>
    </row>
    <row r="23" spans="1:5" ht="9.75">
      <c r="A23" s="14" t="s">
        <v>82</v>
      </c>
      <c r="B23" s="15">
        <v>18</v>
      </c>
      <c r="C23" s="12">
        <f t="shared" si="0"/>
        <v>1635809655.65</v>
      </c>
      <c r="D23" s="13">
        <v>475105704</v>
      </c>
      <c r="E23" s="13">
        <v>1160703951.65</v>
      </c>
    </row>
    <row r="24" spans="1:5" ht="9.75">
      <c r="A24" s="14" t="s">
        <v>83</v>
      </c>
      <c r="B24" s="15">
        <v>19</v>
      </c>
      <c r="C24" s="12">
        <f t="shared" si="0"/>
        <v>13452167316.219997</v>
      </c>
      <c r="D24" s="13">
        <v>5721601717</v>
      </c>
      <c r="E24" s="13">
        <v>7730565599.219998</v>
      </c>
    </row>
    <row r="25" spans="1:5" ht="9.75">
      <c r="A25" s="14" t="s">
        <v>84</v>
      </c>
      <c r="B25" s="15">
        <v>20</v>
      </c>
      <c r="C25" s="12">
        <f t="shared" si="0"/>
        <v>576415637.89</v>
      </c>
      <c r="D25" s="12">
        <f>D26+D27</f>
        <v>8805277.41</v>
      </c>
      <c r="E25" s="12">
        <f>E26+E27</f>
        <v>567610360.48</v>
      </c>
    </row>
    <row r="26" spans="1:5" ht="9.75">
      <c r="A26" s="14" t="s">
        <v>85</v>
      </c>
      <c r="B26" s="15">
        <v>21</v>
      </c>
      <c r="C26" s="12">
        <f t="shared" si="0"/>
        <v>277238335</v>
      </c>
      <c r="D26" s="13">
        <v>0</v>
      </c>
      <c r="E26" s="13">
        <v>277238335</v>
      </c>
    </row>
    <row r="27" spans="1:5" ht="9.75">
      <c r="A27" s="14" t="s">
        <v>86</v>
      </c>
      <c r="B27" s="15">
        <v>22</v>
      </c>
      <c r="C27" s="12">
        <f t="shared" si="0"/>
        <v>299177302.89000005</v>
      </c>
      <c r="D27" s="13">
        <v>8805277.41</v>
      </c>
      <c r="E27" s="13">
        <v>290372025.48</v>
      </c>
    </row>
    <row r="28" spans="1:5" ht="9.75">
      <c r="A28" s="14" t="s">
        <v>87</v>
      </c>
      <c r="B28" s="15">
        <v>23</v>
      </c>
      <c r="C28" s="12">
        <f t="shared" si="0"/>
        <v>2992698883</v>
      </c>
      <c r="D28" s="12">
        <f>D29+D30</f>
        <v>0</v>
      </c>
      <c r="E28" s="12">
        <f>E29+E30</f>
        <v>2992698883</v>
      </c>
    </row>
    <row r="29" spans="1:5" ht="9.75">
      <c r="A29" s="14" t="s">
        <v>88</v>
      </c>
      <c r="B29" s="15">
        <v>24</v>
      </c>
      <c r="C29" s="12">
        <f t="shared" si="0"/>
        <v>2535480220</v>
      </c>
      <c r="D29" s="13">
        <v>0</v>
      </c>
      <c r="E29" s="13">
        <v>2535480220</v>
      </c>
    </row>
    <row r="30" spans="1:5" ht="9.75">
      <c r="A30" s="14" t="s">
        <v>89</v>
      </c>
      <c r="B30" s="15">
        <v>25</v>
      </c>
      <c r="C30" s="12">
        <f t="shared" si="0"/>
        <v>457218663</v>
      </c>
      <c r="D30" s="13">
        <v>0</v>
      </c>
      <c r="E30" s="13">
        <v>457218663</v>
      </c>
    </row>
    <row r="31" spans="1:5" ht="9.75">
      <c r="A31" s="14" t="s">
        <v>90</v>
      </c>
      <c r="B31" s="15">
        <v>26</v>
      </c>
      <c r="C31" s="12">
        <f t="shared" si="0"/>
        <v>4220200587.6099997</v>
      </c>
      <c r="D31" s="13"/>
      <c r="E31" s="13">
        <v>4220200587.6099997</v>
      </c>
    </row>
    <row r="32" spans="1:5" ht="9.75">
      <c r="A32" s="14" t="s">
        <v>91</v>
      </c>
      <c r="B32" s="15">
        <v>27</v>
      </c>
      <c r="C32" s="16" t="s">
        <v>63</v>
      </c>
      <c r="D32" s="16" t="s">
        <v>63</v>
      </c>
      <c r="E32" s="12">
        <f>E33+E34+E35</f>
        <v>85008672.9</v>
      </c>
    </row>
    <row r="33" spans="1:5" ht="9.75">
      <c r="A33" s="14" t="s">
        <v>92</v>
      </c>
      <c r="B33" s="15">
        <v>28</v>
      </c>
      <c r="C33" s="16" t="s">
        <v>63</v>
      </c>
      <c r="D33" s="16" t="s">
        <v>63</v>
      </c>
      <c r="E33" s="13"/>
    </row>
    <row r="34" spans="1:5" ht="9.75">
      <c r="A34" s="14" t="s">
        <v>51</v>
      </c>
      <c r="B34" s="15">
        <v>29</v>
      </c>
      <c r="C34" s="16" t="s">
        <v>63</v>
      </c>
      <c r="D34" s="16" t="s">
        <v>63</v>
      </c>
      <c r="E34" s="13">
        <v>0</v>
      </c>
    </row>
    <row r="35" spans="1:5" ht="9.75">
      <c r="A35" s="14" t="s">
        <v>52</v>
      </c>
      <c r="B35" s="15">
        <v>30</v>
      </c>
      <c r="C35" s="16" t="s">
        <v>63</v>
      </c>
      <c r="D35" s="16" t="s">
        <v>63</v>
      </c>
      <c r="E35" s="13">
        <v>85008672.9</v>
      </c>
    </row>
    <row r="36" spans="1:5" ht="9.75">
      <c r="A36" s="14" t="s">
        <v>53</v>
      </c>
      <c r="B36" s="15">
        <v>31</v>
      </c>
      <c r="C36" s="16" t="s">
        <v>63</v>
      </c>
      <c r="D36" s="16" t="s">
        <v>63</v>
      </c>
      <c r="E36" s="13">
        <v>3826132591</v>
      </c>
    </row>
    <row r="37" spans="1:5" ht="9.75">
      <c r="A37" s="14" t="s">
        <v>54</v>
      </c>
      <c r="B37" s="15">
        <v>32</v>
      </c>
      <c r="C37" s="16" t="s">
        <v>63</v>
      </c>
      <c r="D37" s="16" t="s">
        <v>63</v>
      </c>
      <c r="E37" s="12">
        <f>E38+E39+E40+E42+E43+E45+E46</f>
        <v>2986270899.44</v>
      </c>
    </row>
    <row r="38" spans="1:5" ht="9.75">
      <c r="A38" s="14" t="s">
        <v>55</v>
      </c>
      <c r="B38" s="15">
        <v>33</v>
      </c>
      <c r="C38" s="16" t="s">
        <v>63</v>
      </c>
      <c r="D38" s="16" t="s">
        <v>63</v>
      </c>
      <c r="E38" s="13">
        <v>1952535048.8</v>
      </c>
    </row>
    <row r="39" spans="1:5" ht="9.75">
      <c r="A39" s="14" t="s">
        <v>56</v>
      </c>
      <c r="B39" s="15">
        <v>34</v>
      </c>
      <c r="C39" s="16" t="s">
        <v>63</v>
      </c>
      <c r="D39" s="16" t="s">
        <v>63</v>
      </c>
      <c r="E39" s="13">
        <v>6966490.36</v>
      </c>
    </row>
    <row r="40" spans="1:5" ht="9.75">
      <c r="A40" s="14" t="s">
        <v>93</v>
      </c>
      <c r="B40" s="15">
        <v>35</v>
      </c>
      <c r="C40" s="16" t="s">
        <v>63</v>
      </c>
      <c r="D40" s="16" t="s">
        <v>63</v>
      </c>
      <c r="E40" s="13"/>
    </row>
    <row r="41" spans="1:5" ht="9.75">
      <c r="A41" s="14" t="s">
        <v>94</v>
      </c>
      <c r="B41" s="15">
        <v>36</v>
      </c>
      <c r="C41" s="16" t="s">
        <v>63</v>
      </c>
      <c r="D41" s="16" t="s">
        <v>63</v>
      </c>
      <c r="E41" s="13"/>
    </row>
    <row r="42" spans="1:5" ht="9.75">
      <c r="A42" s="14" t="s">
        <v>57</v>
      </c>
      <c r="B42" s="15">
        <v>37</v>
      </c>
      <c r="C42" s="16" t="s">
        <v>63</v>
      </c>
      <c r="D42" s="16" t="s">
        <v>63</v>
      </c>
      <c r="E42" s="13">
        <v>248645.7</v>
      </c>
    </row>
    <row r="43" spans="1:5" ht="9.75">
      <c r="A43" s="14" t="s">
        <v>58</v>
      </c>
      <c r="B43" s="15">
        <v>38</v>
      </c>
      <c r="C43" s="16" t="s">
        <v>63</v>
      </c>
      <c r="D43" s="16" t="s">
        <v>63</v>
      </c>
      <c r="E43" s="13">
        <v>993598566.5400001</v>
      </c>
    </row>
    <row r="44" spans="1:5" ht="9.75">
      <c r="A44" s="14" t="s">
        <v>95</v>
      </c>
      <c r="B44" s="15">
        <v>39</v>
      </c>
      <c r="C44" s="16" t="s">
        <v>63</v>
      </c>
      <c r="D44" s="16" t="s">
        <v>63</v>
      </c>
      <c r="E44" s="13">
        <v>156330060.82999998</v>
      </c>
    </row>
    <row r="45" spans="1:5" ht="9.75">
      <c r="A45" s="14" t="s">
        <v>59</v>
      </c>
      <c r="B45" s="15">
        <v>40</v>
      </c>
      <c r="C45" s="16" t="s">
        <v>63</v>
      </c>
      <c r="D45" s="16" t="s">
        <v>63</v>
      </c>
      <c r="E45" s="13"/>
    </row>
    <row r="46" spans="1:5" ht="9.75">
      <c r="A46" s="14" t="s">
        <v>96</v>
      </c>
      <c r="B46" s="15">
        <v>41</v>
      </c>
      <c r="C46" s="16" t="s">
        <v>63</v>
      </c>
      <c r="D46" s="16" t="s">
        <v>63</v>
      </c>
      <c r="E46" s="13">
        <v>32922148.04</v>
      </c>
    </row>
    <row r="47" spans="1:5" ht="9.75">
      <c r="A47" s="14" t="s">
        <v>60</v>
      </c>
      <c r="B47" s="15">
        <v>42</v>
      </c>
      <c r="C47" s="16" t="s">
        <v>63</v>
      </c>
      <c r="D47" s="16" t="s">
        <v>63</v>
      </c>
      <c r="E47" s="12">
        <f>E48+E49</f>
        <v>1469588011.5900002</v>
      </c>
    </row>
    <row r="48" spans="1:5" ht="9.75">
      <c r="A48" s="14" t="s">
        <v>61</v>
      </c>
      <c r="B48" s="15">
        <v>43</v>
      </c>
      <c r="C48" s="16" t="s">
        <v>63</v>
      </c>
      <c r="D48" s="16" t="s">
        <v>63</v>
      </c>
      <c r="E48" s="13">
        <v>523857576.74</v>
      </c>
    </row>
    <row r="49" spans="1:5" ht="9.75">
      <c r="A49" s="14" t="s">
        <v>62</v>
      </c>
      <c r="B49" s="15">
        <v>44</v>
      </c>
      <c r="C49" s="16" t="s">
        <v>63</v>
      </c>
      <c r="D49" s="16" t="s">
        <v>63</v>
      </c>
      <c r="E49" s="13">
        <v>945730434.85</v>
      </c>
    </row>
    <row r="50" spans="1:5" ht="9.75">
      <c r="A50" s="14" t="s">
        <v>97</v>
      </c>
      <c r="B50" s="15">
        <v>45</v>
      </c>
      <c r="C50" s="16" t="s">
        <v>63</v>
      </c>
      <c r="D50" s="16" t="s">
        <v>63</v>
      </c>
      <c r="E50" s="13">
        <v>945730434.8500001</v>
      </c>
    </row>
  </sheetData>
  <sheetProtection/>
  <printOptions/>
  <pageMargins left="0.7874015748031495" right="0.5511811023622046" top="0.905511811023622" bottom="0.905511811023622" header="0.5118110236220472" footer="0.5118110236220472"/>
  <pageSetup horizontalDpi="600" verticalDpi="600" orientation="landscape" pageOrder="overThenDown" paperSize="9" r:id="rId1"/>
  <headerFooter alignWithMargins="0">
    <oddHeader>&amp;CPOJ (ČNB) 10-04</oddHeader>
    <oddFooter>&amp;LROPOS10 - &amp;F&amp;Cčást &lt; &amp;A &gt;&amp;Rstrana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Ondráček Milan</cp:lastModifiedBy>
  <dcterms:created xsi:type="dcterms:W3CDTF">2015-01-07T11:33:42Z</dcterms:created>
  <dcterms:modified xsi:type="dcterms:W3CDTF">2017-04-07T12:45:34Z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P">
    <vt:lpwstr>#,##0</vt:lpwstr>
  </property>
  <property fmtid="{D5CDD505-2E9C-101B-9397-08002B2CF9AE}" pid="3" name="formatZ">
    <vt:lpwstr>#,##0,</vt:lpwstr>
  </property>
  <property fmtid="{D5CDD505-2E9C-101B-9397-08002B2CF9AE}" pid="4" name="popisP">
    <vt:lpwstr>v Kč</vt:lpwstr>
  </property>
  <property fmtid="{D5CDD505-2E9C-101B-9397-08002B2CF9AE}" pid="5" name="popisZ">
    <vt:lpwstr>v tisících Kč</vt:lpwstr>
  </property>
  <property fmtid="{D5CDD505-2E9C-101B-9397-08002B2CF9AE}" pid="6" name="metodika">
    <vt:lpwstr>150101</vt:lpwstr>
  </property>
  <property fmtid="{D5CDD505-2E9C-101B-9397-08002B2CF9AE}" pid="7" name="mapovaciSouhlasi">
    <vt:bool>false</vt:bool>
  </property>
  <property fmtid="{D5CDD505-2E9C-101B-9397-08002B2CF9AE}" pid="8" name="hlava_col">
    <vt:i4>3</vt:i4>
  </property>
  <property fmtid="{D5CDD505-2E9C-101B-9397-08002B2CF9AE}" pid="9" name="c_vykazu">
    <vt:i4>0</vt:i4>
  </property>
  <property fmtid="{D5CDD505-2E9C-101B-9397-08002B2CF9AE}" pid="10" name="vykaz">
    <vt:lpwstr>ROPOS10</vt:lpwstr>
  </property>
  <property fmtid="{D5CDD505-2E9C-101B-9397-08002B2CF9AE}" pid="11" name="ostra_metodika">
    <vt:bool>true</vt:bool>
  </property>
  <property fmtid="{D5CDD505-2E9C-101B-9397-08002B2CF9AE}" pid="12" name="Author">
    <vt:lpwstr>BSC - FPA</vt:lpwstr>
  </property>
  <property fmtid="{D5CDD505-2E9C-101B-9397-08002B2CF9AE}" pid="13" name="Created">
    <vt:filetime>2015-01-07T11:33:41Z</vt:filetime>
  </property>
  <property fmtid="{D5CDD505-2E9C-101B-9397-08002B2CF9AE}" pid="14" name="MethodicsFullName">
    <vt:lpwstr>POJ20150101.01</vt:lpwstr>
  </property>
  <property fmtid="{D5CDD505-2E9C-101B-9397-08002B2CF9AE}" pid="15" name="Version">
    <vt:lpwstr>1.0</vt:lpwstr>
  </property>
</Properties>
</file>