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UPC\data z ÚPC pro WEB\2022\KOOP\31122022\"/>
    </mc:Choice>
  </mc:AlternateContent>
  <xr:revisionPtr revIDLastSave="0" documentId="8_{648985FF-AA0B-4EFB-A49B-996CBB745259}" xr6:coauthVersionLast="47" xr6:coauthVersionMax="47" xr10:uidLastSave="{00000000-0000-0000-0000-000000000000}"/>
  <bookViews>
    <workbookView xWindow="28680" yWindow="-2730" windowWidth="19440" windowHeight="15000" activeTab="2" xr2:uid="{00000000-000D-0000-FFFF-FFFF00000000}"/>
  </bookViews>
  <sheets>
    <sheet name="VYPO20_11" sheetId="1" r:id="rId1"/>
    <sheet name="VYPO20_12" sheetId="2" r:id="rId2"/>
    <sheet name="VYPO20_21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3" l="1"/>
  <c r="D19" i="3"/>
  <c r="D13" i="3"/>
  <c r="D11" i="3" s="1"/>
  <c r="D8" i="3" s="1"/>
  <c r="D48" i="2"/>
  <c r="D42" i="2"/>
  <c r="D37" i="2"/>
  <c r="D32" i="2"/>
  <c r="D31" i="2" s="1"/>
  <c r="D28" i="2"/>
  <c r="D25" i="2"/>
  <c r="D17" i="2"/>
  <c r="D15" i="2" s="1"/>
  <c r="D12" i="2"/>
  <c r="D9" i="2"/>
  <c r="D26" i="1"/>
  <c r="D21" i="1"/>
  <c r="D18" i="1"/>
  <c r="D15" i="1"/>
  <c r="D12" i="1"/>
  <c r="D9" i="1"/>
  <c r="D24" i="2" l="1"/>
  <c r="D8" i="2"/>
  <c r="D7" i="3"/>
  <c r="D17" i="1"/>
  <c r="D8" i="1"/>
  <c r="D7" i="2" l="1"/>
  <c r="D7" i="1"/>
</calcChain>
</file>

<file path=xl/sharedStrings.xml><?xml version="1.0" encoding="utf-8"?>
<sst xmlns="http://schemas.openxmlformats.org/spreadsheetml/2006/main" count="194" uniqueCount="106">
  <si>
    <t>1</t>
  </si>
  <si>
    <t>VYPO20_11 - Technický účet k neživotnímu pojištění</t>
  </si>
  <si>
    <t>47116617 - Kooperativa pojišťovna, a.s., Vienna Insurance Group</t>
  </si>
  <si>
    <t>@</t>
  </si>
  <si>
    <t>Výsledek technického účtu k neživotnímu pojištění ∑</t>
  </si>
  <si>
    <t>Zasloužené pojistné, očištěné od zajištění ∑</t>
  </si>
  <si>
    <t>2</t>
  </si>
  <si>
    <t>Předepsané pojistné, očištěné od zajištění ∑</t>
  </si>
  <si>
    <t>3</t>
  </si>
  <si>
    <t>Předepsané hrubé pojistné</t>
  </si>
  <si>
    <t>4</t>
  </si>
  <si>
    <t>Pojistné postoupené zajišťovatelům</t>
  </si>
  <si>
    <t>5</t>
  </si>
  <si>
    <t>Změna stavu rezervy na nezasloužené poj., očištěné od zajiš. ∑</t>
  </si>
  <si>
    <t>6</t>
  </si>
  <si>
    <t>Změna stavu hrubé výše rezervy na nezasloužené pojistné</t>
  </si>
  <si>
    <t>7</t>
  </si>
  <si>
    <t>Změna stavu rezervy na nezasloužené pojistné, podíl zajišťo.</t>
  </si>
  <si>
    <t>8</t>
  </si>
  <si>
    <t>Převedené výnosy z investic z netechnického účtu</t>
  </si>
  <si>
    <t>9</t>
  </si>
  <si>
    <t>Ostatní technické výnosy, očištěné od zajištění</t>
  </si>
  <si>
    <t>10</t>
  </si>
  <si>
    <t>Náklady na poj. pl. včetně změny TR, očištěné od zajištění ∑</t>
  </si>
  <si>
    <t>11</t>
  </si>
  <si>
    <t>Náklady na pojistná plnění, očištěné od zajištění ∑</t>
  </si>
  <si>
    <t>12</t>
  </si>
  <si>
    <t>Hrubá výše nákladů na pojistná plnění</t>
  </si>
  <si>
    <t>13</t>
  </si>
  <si>
    <t>Náklady na pojistná plnění, podíl zajišťovatelů</t>
  </si>
  <si>
    <t>14</t>
  </si>
  <si>
    <t>Změna stavu rezervy na poj. pl., očištěné od zajištění ∑</t>
  </si>
  <si>
    <t>15</t>
  </si>
  <si>
    <t>Změna stavu hrubé výše rezervy na pojistná plnění</t>
  </si>
  <si>
    <t>16</t>
  </si>
  <si>
    <t>Změna stavu rezervy na pojistná plnění, podíl zajišťovatelů</t>
  </si>
  <si>
    <t>17</t>
  </si>
  <si>
    <t>Změny stavu ostatních tech. rezerv, očištěné od zajištění</t>
  </si>
  <si>
    <t>18</t>
  </si>
  <si>
    <t>Bonusy a slevy, očištěné od zajištění</t>
  </si>
  <si>
    <t>19</t>
  </si>
  <si>
    <t>Čistá výše provozních nákladů ∑</t>
  </si>
  <si>
    <t>20</t>
  </si>
  <si>
    <t>Pořizovací náklady na pojistné smlouvy</t>
  </si>
  <si>
    <t>21</t>
  </si>
  <si>
    <t>Změna stavu časově rozlišených pořizovacích nákladů</t>
  </si>
  <si>
    <t>22</t>
  </si>
  <si>
    <t>Správní režie</t>
  </si>
  <si>
    <t>23</t>
  </si>
  <si>
    <t>Provize od zajišťovatelů a podíly na ziscích</t>
  </si>
  <si>
    <t>24</t>
  </si>
  <si>
    <t>Ostatní technické náklady, očištěné od zajištění</t>
  </si>
  <si>
    <t>25</t>
  </si>
  <si>
    <t>VYPO20_12 - Technický účet k životnímu pojištění</t>
  </si>
  <si>
    <t>Výsledek technického účtu k životnímu pojištění ∑</t>
  </si>
  <si>
    <t>Výnosy z investic ∑</t>
  </si>
  <si>
    <t>Výnosy z podílů</t>
  </si>
  <si>
    <t>Výnosy z ostatních investic ∑</t>
  </si>
  <si>
    <t>Výnosy z pozemků a staveb (nemovitosti)</t>
  </si>
  <si>
    <t>Výnosy z ostatních investic (mimo nemovitostí)</t>
  </si>
  <si>
    <t>Změny hodnoty investic - výnosy</t>
  </si>
  <si>
    <t>Výnosy z realizace investic</t>
  </si>
  <si>
    <t>Přírůstky hodnoty investic</t>
  </si>
  <si>
    <t>Změny stavu ostatních tech. rezerv, očištěné od zajištění ∑</t>
  </si>
  <si>
    <t>Změna stavu rezervy na životní pojištění, očištěná od zajiš. ∑</t>
  </si>
  <si>
    <t>26</t>
  </si>
  <si>
    <t>Změna stavu hrubé výše rezervy na životní pojištění</t>
  </si>
  <si>
    <t>27</t>
  </si>
  <si>
    <t>Změna stavu rezervy na životní pojištění, podíl zajišťovatelů</t>
  </si>
  <si>
    <t>28</t>
  </si>
  <si>
    <t>Změna stavu ostat. TR (mimo rez. živ. poj.), očiš. od zajiš.</t>
  </si>
  <si>
    <t>29</t>
  </si>
  <si>
    <t>30</t>
  </si>
  <si>
    <t>31</t>
  </si>
  <si>
    <t>32</t>
  </si>
  <si>
    <t>33</t>
  </si>
  <si>
    <t>34</t>
  </si>
  <si>
    <t>35</t>
  </si>
  <si>
    <t>Náklady na investice ∑</t>
  </si>
  <si>
    <t>36</t>
  </si>
  <si>
    <t>Náklady na správu investic, včetně úroků</t>
  </si>
  <si>
    <t>37</t>
  </si>
  <si>
    <t>Změna hodnoty investic - náklady</t>
  </si>
  <si>
    <t>38</t>
  </si>
  <si>
    <t>Náklady spojené s realizací investic</t>
  </si>
  <si>
    <t>39</t>
  </si>
  <si>
    <t>Úbytky hodnoty investic</t>
  </si>
  <si>
    <t>40</t>
  </si>
  <si>
    <t>41</t>
  </si>
  <si>
    <t>Převod výnosů z investic na netechnický účet</t>
  </si>
  <si>
    <t>42</t>
  </si>
  <si>
    <t>VYPO20_21 - Netechnický účet</t>
  </si>
  <si>
    <t>Zisk nebo ztráta za účetní období ∑</t>
  </si>
  <si>
    <t>Zisk nebo ztráta z běžné činnosti po zdanění ∑</t>
  </si>
  <si>
    <t>Výsledek technického účtu k neživotnímu pojištění</t>
  </si>
  <si>
    <t>Výsledek technického účtu k životnímu pojištění</t>
  </si>
  <si>
    <t>Převedené výnosy fin. umístění z technického účtu k živ.poj.</t>
  </si>
  <si>
    <t>Převod výnosů z investic na tech. účet k neživ. poj.</t>
  </si>
  <si>
    <t>Ostatní výnosy</t>
  </si>
  <si>
    <t>Ostatní náklady</t>
  </si>
  <si>
    <t>Daň z příjmů z běžné činnosti</t>
  </si>
  <si>
    <t>Mimořádný zisk nebo ztráta ∑</t>
  </si>
  <si>
    <t>Mimořádné výnosy</t>
  </si>
  <si>
    <t>Mimořádné náklady</t>
  </si>
  <si>
    <t>Daň z příjmů z mimořádné činnosti</t>
  </si>
  <si>
    <t>Ostatní daně neuvedené v předcházejících položkách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</si>
</sst>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6" x14ac:knownFonts="1">
    <font>
      <sz val="11"/>
      <color rgb="FF000000"/>
      <name val="Calibri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8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9" fontId="2" fillId="0" borderId="1" xfId="0" applyNumberFormat="1" applyFont="1" applyBorder="1" applyAlignment="1">
      <alignment horizontal="left" indent="3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0" fontId="2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/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indent="4"/>
    </xf>
    <xf numFmtId="164" fontId="1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4" fontId="3" fillId="0" borderId="0" xfId="0" applyNumberFormat="1" applyFont="1"/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F35"/>
  <sheetViews>
    <sheetView workbookViewId="0">
      <pane xSplit="3" ySplit="6" topLeftCell="D7" activePane="bottomRight" state="frozen"/>
      <selection pane="topRight" activeCell="F2" sqref="F2"/>
      <selection pane="bottomLeft" activeCell="F2" sqref="F2"/>
      <selection pane="bottomRight" activeCell="D7" sqref="D7"/>
    </sheetView>
  </sheetViews>
  <sheetFormatPr defaultColWidth="16.7109375" defaultRowHeight="11.25" x14ac:dyDescent="0.2"/>
  <cols>
    <col min="1" max="1" width="16.85546875" style="1" customWidth="1"/>
    <col min="2" max="2" width="44.85546875" style="1" bestFit="1" customWidth="1"/>
    <col min="3" max="3" width="8.7109375" style="1" customWidth="1"/>
    <col min="4" max="16384" width="16.7109375" style="1"/>
  </cols>
  <sheetData>
    <row r="1" spans="1:6" ht="12" x14ac:dyDescent="0.2">
      <c r="A1" s="7" t="s">
        <v>1</v>
      </c>
      <c r="F1" s="18">
        <v>44926</v>
      </c>
    </row>
    <row r="2" spans="1:6" x14ac:dyDescent="0.2">
      <c r="A2" s="8" t="s">
        <v>2</v>
      </c>
      <c r="E2" s="8"/>
      <c r="F2" s="8"/>
    </row>
    <row r="5" spans="1:6" s="12" customFormat="1" x14ac:dyDescent="0.25"/>
    <row r="6" spans="1:6" s="11" customFormat="1" x14ac:dyDescent="0.2">
      <c r="A6" s="1"/>
      <c r="B6" s="1"/>
      <c r="C6" s="9" t="s">
        <v>3</v>
      </c>
      <c r="D6" s="10" t="s">
        <v>0</v>
      </c>
    </row>
    <row r="7" spans="1:6" x14ac:dyDescent="0.2">
      <c r="B7" s="3" t="s">
        <v>4</v>
      </c>
      <c r="C7" s="10" t="s">
        <v>0</v>
      </c>
      <c r="D7" s="16">
        <f>D8+D15+D16+D17+D24+D25+D26+D31</f>
        <v>1638275306.9799981</v>
      </c>
      <c r="E7" s="11"/>
    </row>
    <row r="8" spans="1:6" x14ac:dyDescent="0.2">
      <c r="B8" s="4" t="s">
        <v>5</v>
      </c>
      <c r="C8" s="10" t="s">
        <v>6</v>
      </c>
      <c r="D8" s="16">
        <f>D9+D12</f>
        <v>24577333006.77</v>
      </c>
      <c r="E8" s="11"/>
    </row>
    <row r="9" spans="1:6" x14ac:dyDescent="0.2">
      <c r="B9" s="5" t="s">
        <v>7</v>
      </c>
      <c r="C9" s="10" t="s">
        <v>8</v>
      </c>
      <c r="D9" s="16">
        <f>D10+D11</f>
        <v>25003847991.139999</v>
      </c>
      <c r="E9" s="11"/>
    </row>
    <row r="10" spans="1:6" x14ac:dyDescent="0.2">
      <c r="B10" s="6" t="s">
        <v>9</v>
      </c>
      <c r="C10" s="10" t="s">
        <v>10</v>
      </c>
      <c r="D10" s="17">
        <v>32077615361.360001</v>
      </c>
      <c r="E10" s="11"/>
    </row>
    <row r="11" spans="1:6" x14ac:dyDescent="0.2">
      <c r="B11" s="6" t="s">
        <v>11</v>
      </c>
      <c r="C11" s="10" t="s">
        <v>12</v>
      </c>
      <c r="D11" s="17">
        <v>-7073767370.2200003</v>
      </c>
      <c r="E11" s="11"/>
    </row>
    <row r="12" spans="1:6" x14ac:dyDescent="0.2">
      <c r="B12" s="5" t="s">
        <v>13</v>
      </c>
      <c r="C12" s="10" t="s">
        <v>14</v>
      </c>
      <c r="D12" s="16">
        <f>D13+D14</f>
        <v>-426514984.37000012</v>
      </c>
      <c r="E12" s="11"/>
    </row>
    <row r="13" spans="1:6" x14ac:dyDescent="0.2">
      <c r="B13" s="6" t="s">
        <v>15</v>
      </c>
      <c r="C13" s="10" t="s">
        <v>16</v>
      </c>
      <c r="D13" s="17">
        <v>-505881219.24000013</v>
      </c>
      <c r="E13" s="11"/>
    </row>
    <row r="14" spans="1:6" x14ac:dyDescent="0.2">
      <c r="B14" s="6" t="s">
        <v>17</v>
      </c>
      <c r="C14" s="10" t="s">
        <v>18</v>
      </c>
      <c r="D14" s="17">
        <v>79366234.86999999</v>
      </c>
      <c r="E14" s="11"/>
    </row>
    <row r="15" spans="1:6" x14ac:dyDescent="0.2">
      <c r="B15" s="4" t="s">
        <v>19</v>
      </c>
      <c r="C15" s="10" t="s">
        <v>20</v>
      </c>
      <c r="D15" s="16">
        <f>-VYPO20_21!D23</f>
        <v>402408863.44000006</v>
      </c>
      <c r="E15" s="11"/>
    </row>
    <row r="16" spans="1:6" x14ac:dyDescent="0.2">
      <c r="B16" s="4" t="s">
        <v>21</v>
      </c>
      <c r="C16" s="10" t="s">
        <v>22</v>
      </c>
      <c r="D16" s="17">
        <v>631223876.77999997</v>
      </c>
      <c r="E16" s="11"/>
    </row>
    <row r="17" spans="2:5" x14ac:dyDescent="0.2">
      <c r="B17" s="4" t="s">
        <v>23</v>
      </c>
      <c r="C17" s="10" t="s">
        <v>24</v>
      </c>
      <c r="D17" s="16">
        <f>D18+D21</f>
        <v>-13874397007.359999</v>
      </c>
      <c r="E17" s="11"/>
    </row>
    <row r="18" spans="2:5" x14ac:dyDescent="0.2">
      <c r="B18" s="5" t="s">
        <v>25</v>
      </c>
      <c r="C18" s="10" t="s">
        <v>26</v>
      </c>
      <c r="D18" s="16">
        <f>D19+D20</f>
        <v>-13388309796.58</v>
      </c>
      <c r="E18" s="11"/>
    </row>
    <row r="19" spans="2:5" x14ac:dyDescent="0.2">
      <c r="B19" s="6" t="s">
        <v>27</v>
      </c>
      <c r="C19" s="10" t="s">
        <v>28</v>
      </c>
      <c r="D19" s="17">
        <v>-16629889848.34</v>
      </c>
      <c r="E19" s="11"/>
    </row>
    <row r="20" spans="2:5" x14ac:dyDescent="0.2">
      <c r="B20" s="6" t="s">
        <v>29</v>
      </c>
      <c r="C20" s="10" t="s">
        <v>30</v>
      </c>
      <c r="D20" s="17">
        <v>3241580051.7600002</v>
      </c>
      <c r="E20" s="11"/>
    </row>
    <row r="21" spans="2:5" x14ac:dyDescent="0.2">
      <c r="B21" s="5" t="s">
        <v>31</v>
      </c>
      <c r="C21" s="10" t="s">
        <v>32</v>
      </c>
      <c r="D21" s="16">
        <f>D22+D23</f>
        <v>-486087210.77999926</v>
      </c>
      <c r="E21" s="11"/>
    </row>
    <row r="22" spans="2:5" x14ac:dyDescent="0.2">
      <c r="B22" s="6" t="s">
        <v>33</v>
      </c>
      <c r="C22" s="10" t="s">
        <v>34</v>
      </c>
      <c r="D22" s="17">
        <v>-117397479.03999925</v>
      </c>
      <c r="E22" s="11"/>
    </row>
    <row r="23" spans="2:5" x14ac:dyDescent="0.2">
      <c r="B23" s="6" t="s">
        <v>35</v>
      </c>
      <c r="C23" s="10" t="s">
        <v>36</v>
      </c>
      <c r="D23" s="17">
        <v>-368689731.74000001</v>
      </c>
      <c r="E23" s="11"/>
    </row>
    <row r="24" spans="2:5" x14ac:dyDescent="0.2">
      <c r="B24" s="4" t="s">
        <v>37</v>
      </c>
      <c r="C24" s="10" t="s">
        <v>38</v>
      </c>
      <c r="D24" s="17">
        <v>129405</v>
      </c>
      <c r="E24" s="11"/>
    </row>
    <row r="25" spans="2:5" x14ac:dyDescent="0.2">
      <c r="B25" s="4" t="s">
        <v>39</v>
      </c>
      <c r="C25" s="10" t="s">
        <v>40</v>
      </c>
      <c r="D25" s="17">
        <v>-397982913.96000004</v>
      </c>
      <c r="E25" s="11"/>
    </row>
    <row r="26" spans="2:5" x14ac:dyDescent="0.2">
      <c r="B26" s="4" t="s">
        <v>41</v>
      </c>
      <c r="C26" s="10" t="s">
        <v>42</v>
      </c>
      <c r="D26" s="16">
        <f>D27+D28+D29+D30</f>
        <v>-5641211842.6999998</v>
      </c>
      <c r="E26" s="11"/>
    </row>
    <row r="27" spans="2:5" x14ac:dyDescent="0.2">
      <c r="B27" s="5" t="s">
        <v>43</v>
      </c>
      <c r="C27" s="10" t="s">
        <v>44</v>
      </c>
      <c r="D27" s="17">
        <v>-6305766112.6899996</v>
      </c>
      <c r="E27" s="11"/>
    </row>
    <row r="28" spans="2:5" x14ac:dyDescent="0.2">
      <c r="B28" s="5" t="s">
        <v>45</v>
      </c>
      <c r="C28" s="10" t="s">
        <v>46</v>
      </c>
      <c r="D28" s="17">
        <v>96209910.939999968</v>
      </c>
      <c r="E28" s="11"/>
    </row>
    <row r="29" spans="2:5" x14ac:dyDescent="0.2">
      <c r="B29" s="5" t="s">
        <v>47</v>
      </c>
      <c r="C29" s="10" t="s">
        <v>48</v>
      </c>
      <c r="D29" s="17">
        <v>-1036721777.55</v>
      </c>
      <c r="E29" s="11"/>
    </row>
    <row r="30" spans="2:5" x14ac:dyDescent="0.2">
      <c r="B30" s="5" t="s">
        <v>49</v>
      </c>
      <c r="C30" s="10" t="s">
        <v>50</v>
      </c>
      <c r="D30" s="17">
        <v>1605066136.6000001</v>
      </c>
      <c r="E30" s="11"/>
    </row>
    <row r="31" spans="2:5" x14ac:dyDescent="0.2">
      <c r="B31" s="4" t="s">
        <v>51</v>
      </c>
      <c r="C31" s="10" t="s">
        <v>52</v>
      </c>
      <c r="D31" s="17">
        <v>-4059228080.9900002</v>
      </c>
      <c r="E31" s="11"/>
    </row>
    <row r="32" spans="2:5" x14ac:dyDescent="0.2">
      <c r="E32" s="11"/>
    </row>
    <row r="33" spans="5:5" x14ac:dyDescent="0.2">
      <c r="E33" s="11"/>
    </row>
    <row r="34" spans="5:5" x14ac:dyDescent="0.2">
      <c r="E34" s="11"/>
    </row>
    <row r="35" spans="5:5" x14ac:dyDescent="0.2">
      <c r="E35" s="11"/>
    </row>
  </sheetData>
  <printOptions gridLines="1" gridLinesSet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F53"/>
  <sheetViews>
    <sheetView workbookViewId="0">
      <pane xSplit="3" ySplit="6" topLeftCell="D7" activePane="bottomRight" state="frozen"/>
      <selection pane="topRight" activeCell="F2" sqref="F2"/>
      <selection pane="bottomLeft" activeCell="F2" sqref="F2"/>
      <selection pane="bottomRight" activeCell="F1" sqref="F1"/>
    </sheetView>
  </sheetViews>
  <sheetFormatPr defaultColWidth="16.7109375" defaultRowHeight="11.25" x14ac:dyDescent="0.2"/>
  <cols>
    <col min="1" max="1" width="16.85546875" style="2" customWidth="1"/>
    <col min="2" max="2" width="44.85546875" style="2" bestFit="1" customWidth="1"/>
    <col min="3" max="3" width="8.7109375" style="2" customWidth="1"/>
    <col min="4" max="16384" width="16.7109375" style="2"/>
  </cols>
  <sheetData>
    <row r="1" spans="1:6" ht="12" x14ac:dyDescent="0.2">
      <c r="A1" s="7" t="s">
        <v>53</v>
      </c>
      <c r="F1" s="18">
        <v>44926</v>
      </c>
    </row>
    <row r="5" spans="1:6" s="14" customFormat="1" x14ac:dyDescent="0.2">
      <c r="A5" s="2"/>
      <c r="B5" s="2"/>
    </row>
    <row r="6" spans="1:6" s="13" customFormat="1" x14ac:dyDescent="0.2">
      <c r="A6" s="2"/>
      <c r="B6" s="2"/>
      <c r="C6" s="9" t="s">
        <v>3</v>
      </c>
      <c r="D6" s="10" t="s">
        <v>0</v>
      </c>
    </row>
    <row r="7" spans="1:6" x14ac:dyDescent="0.2">
      <c r="B7" s="3" t="s">
        <v>54</v>
      </c>
      <c r="C7" s="10" t="s">
        <v>0</v>
      </c>
      <c r="D7" s="16">
        <f>D8+D15+D22+D23+D24+D31+D36+D37+D42+D46+D47+D48</f>
        <v>2508946332.6299996</v>
      </c>
      <c r="E7" s="13"/>
    </row>
    <row r="8" spans="1:6" x14ac:dyDescent="0.2">
      <c r="B8" s="4" t="s">
        <v>5</v>
      </c>
      <c r="C8" s="10" t="s">
        <v>6</v>
      </c>
      <c r="D8" s="16">
        <f>D9+D12</f>
        <v>13037504500.969999</v>
      </c>
      <c r="E8" s="13"/>
    </row>
    <row r="9" spans="1:6" x14ac:dyDescent="0.2">
      <c r="B9" s="5" t="s">
        <v>7</v>
      </c>
      <c r="C9" s="10" t="s">
        <v>8</v>
      </c>
      <c r="D9" s="16">
        <f>D10+D11</f>
        <v>13042678947.4</v>
      </c>
      <c r="E9" s="13"/>
    </row>
    <row r="10" spans="1:6" x14ac:dyDescent="0.2">
      <c r="B10" s="6" t="s">
        <v>9</v>
      </c>
      <c r="C10" s="10" t="s">
        <v>10</v>
      </c>
      <c r="D10" s="17">
        <v>15522767174.32</v>
      </c>
      <c r="E10" s="13"/>
    </row>
    <row r="11" spans="1:6" x14ac:dyDescent="0.2">
      <c r="B11" s="6" t="s">
        <v>11</v>
      </c>
      <c r="C11" s="10" t="s">
        <v>12</v>
      </c>
      <c r="D11" s="17">
        <v>-2480088226.9200001</v>
      </c>
      <c r="E11" s="13"/>
    </row>
    <row r="12" spans="1:6" x14ac:dyDescent="0.2">
      <c r="B12" s="5" t="s">
        <v>13</v>
      </c>
      <c r="C12" s="10" t="s">
        <v>14</v>
      </c>
      <c r="D12" s="16">
        <f>D13+D14</f>
        <v>-5174446.4299999736</v>
      </c>
      <c r="E12" s="13"/>
    </row>
    <row r="13" spans="1:6" x14ac:dyDescent="0.2">
      <c r="B13" s="6" t="s">
        <v>15</v>
      </c>
      <c r="C13" s="10" t="s">
        <v>16</v>
      </c>
      <c r="D13" s="17">
        <v>-4907229.4299999736</v>
      </c>
      <c r="E13" s="13"/>
    </row>
    <row r="14" spans="1:6" x14ac:dyDescent="0.2">
      <c r="B14" s="6" t="s">
        <v>17</v>
      </c>
      <c r="C14" s="10" t="s">
        <v>18</v>
      </c>
      <c r="D14" s="17">
        <v>-267217</v>
      </c>
      <c r="E14" s="13"/>
    </row>
    <row r="15" spans="1:6" x14ac:dyDescent="0.2">
      <c r="B15" s="4" t="s">
        <v>55</v>
      </c>
      <c r="C15" s="10" t="s">
        <v>20</v>
      </c>
      <c r="D15" s="16">
        <f>D16+D17+D20+D21</f>
        <v>5005531106.9899998</v>
      </c>
      <c r="E15" s="13"/>
    </row>
    <row r="16" spans="1:6" x14ac:dyDescent="0.2">
      <c r="B16" s="5" t="s">
        <v>56</v>
      </c>
      <c r="C16" s="10" t="s">
        <v>22</v>
      </c>
      <c r="D16" s="17">
        <v>77313668.319999993</v>
      </c>
      <c r="E16" s="13"/>
    </row>
    <row r="17" spans="2:5" x14ac:dyDescent="0.2">
      <c r="B17" s="5" t="s">
        <v>57</v>
      </c>
      <c r="C17" s="10" t="s">
        <v>24</v>
      </c>
      <c r="D17" s="16">
        <f>D18+D19</f>
        <v>1416796053.75</v>
      </c>
      <c r="E17" s="13"/>
    </row>
    <row r="18" spans="2:5" x14ac:dyDescent="0.2">
      <c r="B18" s="6" t="s">
        <v>58</v>
      </c>
      <c r="C18" s="10" t="s">
        <v>26</v>
      </c>
      <c r="D18" s="17">
        <v>1639468.58</v>
      </c>
      <c r="E18" s="13"/>
    </row>
    <row r="19" spans="2:5" x14ac:dyDescent="0.2">
      <c r="B19" s="6" t="s">
        <v>59</v>
      </c>
      <c r="C19" s="10" t="s">
        <v>28</v>
      </c>
      <c r="D19" s="17">
        <v>1415156585.1700001</v>
      </c>
      <c r="E19" s="13"/>
    </row>
    <row r="20" spans="2:5" x14ac:dyDescent="0.2">
      <c r="B20" s="5" t="s">
        <v>60</v>
      </c>
      <c r="C20" s="10" t="s">
        <v>30</v>
      </c>
      <c r="D20" s="17">
        <v>22701492.199999999</v>
      </c>
      <c r="E20" s="13"/>
    </row>
    <row r="21" spans="2:5" x14ac:dyDescent="0.2">
      <c r="B21" s="5" t="s">
        <v>61</v>
      </c>
      <c r="C21" s="10" t="s">
        <v>32</v>
      </c>
      <c r="D21" s="17">
        <v>3488719892.7199998</v>
      </c>
      <c r="E21" s="13"/>
    </row>
    <row r="22" spans="2:5" x14ac:dyDescent="0.2">
      <c r="B22" s="4" t="s">
        <v>62</v>
      </c>
      <c r="C22" s="10" t="s">
        <v>34</v>
      </c>
      <c r="D22" s="17">
        <v>19305931.91</v>
      </c>
      <c r="E22" s="13"/>
    </row>
    <row r="23" spans="2:5" x14ac:dyDescent="0.2">
      <c r="B23" s="4" t="s">
        <v>21</v>
      </c>
      <c r="C23" s="10" t="s">
        <v>36</v>
      </c>
      <c r="D23" s="17">
        <v>181337841.81999984</v>
      </c>
      <c r="E23" s="13"/>
    </row>
    <row r="24" spans="2:5" x14ac:dyDescent="0.2">
      <c r="B24" s="4" t="s">
        <v>23</v>
      </c>
      <c r="C24" s="10" t="s">
        <v>38</v>
      </c>
      <c r="D24" s="16">
        <f>D25+D28</f>
        <v>-10263417567.24</v>
      </c>
      <c r="E24" s="13"/>
    </row>
    <row r="25" spans="2:5" x14ac:dyDescent="0.2">
      <c r="B25" s="5" t="s">
        <v>25</v>
      </c>
      <c r="C25" s="10" t="s">
        <v>40</v>
      </c>
      <c r="D25" s="16">
        <f>D26+D27</f>
        <v>-10237332066.15</v>
      </c>
      <c r="E25" s="13"/>
    </row>
    <row r="26" spans="2:5" x14ac:dyDescent="0.2">
      <c r="B26" s="6" t="s">
        <v>27</v>
      </c>
      <c r="C26" s="10" t="s">
        <v>42</v>
      </c>
      <c r="D26" s="17">
        <v>-11272842862.01</v>
      </c>
      <c r="E26" s="13"/>
    </row>
    <row r="27" spans="2:5" x14ac:dyDescent="0.2">
      <c r="B27" s="6" t="s">
        <v>29</v>
      </c>
      <c r="C27" s="10" t="s">
        <v>44</v>
      </c>
      <c r="D27" s="17">
        <v>1035510795.86</v>
      </c>
      <c r="E27" s="13"/>
    </row>
    <row r="28" spans="2:5" x14ac:dyDescent="0.2">
      <c r="B28" s="5" t="s">
        <v>31</v>
      </c>
      <c r="C28" s="10" t="s">
        <v>46</v>
      </c>
      <c r="D28" s="16">
        <f>D29+D30</f>
        <v>-26085501.089999594</v>
      </c>
      <c r="E28" s="13"/>
    </row>
    <row r="29" spans="2:5" x14ac:dyDescent="0.2">
      <c r="B29" s="6" t="s">
        <v>33</v>
      </c>
      <c r="C29" s="10" t="s">
        <v>48</v>
      </c>
      <c r="D29" s="17">
        <v>-32307991.689999595</v>
      </c>
      <c r="E29" s="13"/>
    </row>
    <row r="30" spans="2:5" x14ac:dyDescent="0.2">
      <c r="B30" s="6" t="s">
        <v>35</v>
      </c>
      <c r="C30" s="10" t="s">
        <v>50</v>
      </c>
      <c r="D30" s="17">
        <v>6222490.5999999996</v>
      </c>
      <c r="E30" s="13"/>
    </row>
    <row r="31" spans="2:5" x14ac:dyDescent="0.2">
      <c r="B31" s="4" t="s">
        <v>63</v>
      </c>
      <c r="C31" s="10" t="s">
        <v>52</v>
      </c>
      <c r="D31" s="16">
        <f>D32+D35</f>
        <v>3700991133.2700005</v>
      </c>
      <c r="E31" s="13"/>
    </row>
    <row r="32" spans="2:5" x14ac:dyDescent="0.2">
      <c r="B32" s="5" t="s">
        <v>64</v>
      </c>
      <c r="C32" s="10" t="s">
        <v>65</v>
      </c>
      <c r="D32" s="16">
        <f>D33+D34</f>
        <v>1494751977.5900004</v>
      </c>
      <c r="E32" s="13"/>
    </row>
    <row r="33" spans="2:5" x14ac:dyDescent="0.2">
      <c r="B33" s="6" t="s">
        <v>66</v>
      </c>
      <c r="C33" s="10" t="s">
        <v>67</v>
      </c>
      <c r="D33" s="17">
        <v>1494751977.5900004</v>
      </c>
      <c r="E33" s="13"/>
    </row>
    <row r="34" spans="2:5" x14ac:dyDescent="0.2">
      <c r="B34" s="6" t="s">
        <v>68</v>
      </c>
      <c r="C34" s="10" t="s">
        <v>69</v>
      </c>
      <c r="D34" s="17">
        <v>0</v>
      </c>
      <c r="E34" s="13"/>
    </row>
    <row r="35" spans="2:5" x14ac:dyDescent="0.2">
      <c r="B35" s="5" t="s">
        <v>70</v>
      </c>
      <c r="C35" s="10" t="s">
        <v>71</v>
      </c>
      <c r="D35" s="17">
        <v>2206239155.6799998</v>
      </c>
      <c r="E35" s="13"/>
    </row>
    <row r="36" spans="2:5" x14ac:dyDescent="0.2">
      <c r="B36" s="4" t="s">
        <v>39</v>
      </c>
      <c r="C36" s="10" t="s">
        <v>72</v>
      </c>
      <c r="D36" s="17">
        <v>-1161156115.3300002</v>
      </c>
      <c r="E36" s="13"/>
    </row>
    <row r="37" spans="2:5" x14ac:dyDescent="0.2">
      <c r="B37" s="4" t="s">
        <v>41</v>
      </c>
      <c r="C37" s="10" t="s">
        <v>73</v>
      </c>
      <c r="D37" s="16">
        <f>D38+D39+D40+D41</f>
        <v>-2114784510.8400002</v>
      </c>
      <c r="E37" s="13"/>
    </row>
    <row r="38" spans="2:5" x14ac:dyDescent="0.2">
      <c r="B38" s="5" t="s">
        <v>43</v>
      </c>
      <c r="C38" s="10" t="s">
        <v>74</v>
      </c>
      <c r="D38" s="17">
        <v>-4869719553.21</v>
      </c>
      <c r="E38" s="13"/>
    </row>
    <row r="39" spans="2:5" x14ac:dyDescent="0.2">
      <c r="B39" s="5" t="s">
        <v>45</v>
      </c>
      <c r="C39" s="10" t="s">
        <v>75</v>
      </c>
      <c r="D39" s="17">
        <v>2044282317.8800001</v>
      </c>
      <c r="E39" s="13"/>
    </row>
    <row r="40" spans="2:5" x14ac:dyDescent="0.2">
      <c r="B40" s="5" t="s">
        <v>47</v>
      </c>
      <c r="C40" s="10" t="s">
        <v>76</v>
      </c>
      <c r="D40" s="17">
        <v>-626099213.50999999</v>
      </c>
      <c r="E40" s="13"/>
    </row>
    <row r="41" spans="2:5" x14ac:dyDescent="0.2">
      <c r="B41" s="5" t="s">
        <v>49</v>
      </c>
      <c r="C41" s="10" t="s">
        <v>77</v>
      </c>
      <c r="D41" s="17">
        <v>1336751938</v>
      </c>
      <c r="E41" s="13"/>
    </row>
    <row r="42" spans="2:5" x14ac:dyDescent="0.2">
      <c r="B42" s="4" t="s">
        <v>78</v>
      </c>
      <c r="C42" s="10" t="s">
        <v>79</v>
      </c>
      <c r="D42" s="16">
        <f>D43+D44+D45</f>
        <v>-3566366498.9000001</v>
      </c>
      <c r="E42" s="13"/>
    </row>
    <row r="43" spans="2:5" x14ac:dyDescent="0.2">
      <c r="B43" s="5" t="s">
        <v>80</v>
      </c>
      <c r="C43" s="10" t="s">
        <v>81</v>
      </c>
      <c r="D43" s="17">
        <v>-136054153.34999999</v>
      </c>
      <c r="E43" s="13"/>
    </row>
    <row r="44" spans="2:5" x14ac:dyDescent="0.2">
      <c r="B44" s="5" t="s">
        <v>82</v>
      </c>
      <c r="C44" s="10" t="s">
        <v>83</v>
      </c>
      <c r="D44" s="17">
        <v>-16950167.330000002</v>
      </c>
      <c r="E44" s="13"/>
    </row>
    <row r="45" spans="2:5" x14ac:dyDescent="0.2">
      <c r="B45" s="5" t="s">
        <v>84</v>
      </c>
      <c r="C45" s="10" t="s">
        <v>85</v>
      </c>
      <c r="D45" s="17">
        <v>-3413362178.2200003</v>
      </c>
      <c r="E45" s="13"/>
    </row>
    <row r="46" spans="2:5" x14ac:dyDescent="0.2">
      <c r="B46" s="4" t="s">
        <v>86</v>
      </c>
      <c r="C46" s="10" t="s">
        <v>87</v>
      </c>
      <c r="D46" s="17">
        <v>-1112385989.73</v>
      </c>
      <c r="E46" s="13"/>
    </row>
    <row r="47" spans="2:5" x14ac:dyDescent="0.2">
      <c r="B47" s="4" t="s">
        <v>51</v>
      </c>
      <c r="C47" s="10" t="s">
        <v>88</v>
      </c>
      <c r="D47" s="17">
        <v>-1217613500.29</v>
      </c>
      <c r="E47" s="13"/>
    </row>
    <row r="48" spans="2:5" x14ac:dyDescent="0.2">
      <c r="B48" s="4" t="s">
        <v>89</v>
      </c>
      <c r="C48" s="10" t="s">
        <v>90</v>
      </c>
      <c r="D48" s="16">
        <f>-VYPO20_21!D18</f>
        <v>0</v>
      </c>
      <c r="E48" s="13"/>
    </row>
    <row r="49" spans="5:5" x14ac:dyDescent="0.2">
      <c r="E49" s="13"/>
    </row>
    <row r="50" spans="5:5" x14ac:dyDescent="0.2">
      <c r="E50" s="13"/>
    </row>
    <row r="51" spans="5:5" x14ac:dyDescent="0.2">
      <c r="E51" s="13"/>
    </row>
    <row r="52" spans="5:5" x14ac:dyDescent="0.2">
      <c r="E52" s="13"/>
    </row>
    <row r="53" spans="5:5" x14ac:dyDescent="0.2">
      <c r="E53" s="13"/>
    </row>
  </sheetData>
  <printOptions gridLines="1" gridLinesSet="0"/>
  <pageMargins left="0" right="0" top="0" bottom="0" header="0" footer="0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F41"/>
  <sheetViews>
    <sheetView tabSelected="1" workbookViewId="0">
      <pane xSplit="3" ySplit="6" topLeftCell="D7" activePane="bottomRight" state="frozen"/>
      <selection activeCell="E6" sqref="E6:E50"/>
      <selection pane="topRight" activeCell="E6" sqref="E6:E50"/>
      <selection pane="bottomLeft" activeCell="E6" sqref="E6:E50"/>
      <selection pane="bottomRight" activeCell="D7" sqref="D7"/>
    </sheetView>
  </sheetViews>
  <sheetFormatPr defaultColWidth="16.7109375" defaultRowHeight="11.25" x14ac:dyDescent="0.2"/>
  <cols>
    <col min="1" max="1" width="17.140625" style="2" customWidth="1"/>
    <col min="2" max="2" width="42.7109375" style="2" bestFit="1" customWidth="1"/>
    <col min="3" max="3" width="8.7109375" style="2" customWidth="1"/>
    <col min="4" max="16384" width="16.7109375" style="2"/>
  </cols>
  <sheetData>
    <row r="1" spans="1:6" ht="12" x14ac:dyDescent="0.2">
      <c r="A1" s="7" t="s">
        <v>91</v>
      </c>
      <c r="F1" s="18">
        <v>44926</v>
      </c>
    </row>
    <row r="5" spans="1:6" s="14" customFormat="1" x14ac:dyDescent="0.25"/>
    <row r="6" spans="1:6" s="13" customFormat="1" x14ac:dyDescent="0.2">
      <c r="A6" s="2"/>
      <c r="B6" s="2"/>
      <c r="C6" s="9" t="s">
        <v>3</v>
      </c>
      <c r="D6" s="10" t="s">
        <v>0</v>
      </c>
    </row>
    <row r="7" spans="1:6" x14ac:dyDescent="0.2">
      <c r="B7" s="3" t="s">
        <v>92</v>
      </c>
      <c r="C7" s="10" t="s">
        <v>0</v>
      </c>
      <c r="D7" s="16">
        <f>D8+D27+D30+D31</f>
        <v>3413782497.0499978</v>
      </c>
      <c r="E7" s="13"/>
    </row>
    <row r="8" spans="1:6" x14ac:dyDescent="0.2">
      <c r="B8" s="4" t="s">
        <v>93</v>
      </c>
      <c r="C8" s="10" t="s">
        <v>6</v>
      </c>
      <c r="D8" s="16">
        <f>D9+D10+D11+D18+D19+D23+D24+D25+D26</f>
        <v>3414286323.0499978</v>
      </c>
      <c r="E8" s="13"/>
    </row>
    <row r="9" spans="1:6" x14ac:dyDescent="0.2">
      <c r="B9" s="5" t="s">
        <v>94</v>
      </c>
      <c r="C9" s="10" t="s">
        <v>8</v>
      </c>
      <c r="D9" s="17">
        <v>1638275306.9799981</v>
      </c>
      <c r="E9" s="13"/>
    </row>
    <row r="10" spans="1:6" x14ac:dyDescent="0.2">
      <c r="B10" s="5" t="s">
        <v>95</v>
      </c>
      <c r="C10" s="10" t="s">
        <v>10</v>
      </c>
      <c r="D10" s="17">
        <v>2508946332.6299996</v>
      </c>
      <c r="E10" s="13"/>
    </row>
    <row r="11" spans="1:6" x14ac:dyDescent="0.2">
      <c r="B11" s="5" t="s">
        <v>55</v>
      </c>
      <c r="C11" s="10" t="s">
        <v>12</v>
      </c>
      <c r="D11" s="16">
        <f>D12+D13+D16+D17</f>
        <v>4470059202.5900002</v>
      </c>
      <c r="E11" s="13"/>
    </row>
    <row r="12" spans="1:6" x14ac:dyDescent="0.2">
      <c r="B12" s="6" t="s">
        <v>56</v>
      </c>
      <c r="C12" s="10" t="s">
        <v>14</v>
      </c>
      <c r="D12" s="17">
        <v>263362292.53999999</v>
      </c>
      <c r="E12" s="13"/>
    </row>
    <row r="13" spans="1:6" x14ac:dyDescent="0.2">
      <c r="B13" s="6" t="s">
        <v>57</v>
      </c>
      <c r="C13" s="10" t="s">
        <v>16</v>
      </c>
      <c r="D13" s="16">
        <f>D14+D15</f>
        <v>488489597.21999991</v>
      </c>
      <c r="E13" s="13"/>
    </row>
    <row r="14" spans="1:6" x14ac:dyDescent="0.2">
      <c r="B14" s="15" t="s">
        <v>58</v>
      </c>
      <c r="C14" s="10" t="s">
        <v>18</v>
      </c>
      <c r="D14" s="17">
        <v>76639095.459999993</v>
      </c>
      <c r="E14" s="13"/>
    </row>
    <row r="15" spans="1:6" x14ac:dyDescent="0.2">
      <c r="B15" s="15" t="s">
        <v>59</v>
      </c>
      <c r="C15" s="10" t="s">
        <v>20</v>
      </c>
      <c r="D15" s="17">
        <v>411850501.75999993</v>
      </c>
      <c r="E15" s="13"/>
    </row>
    <row r="16" spans="1:6" x14ac:dyDescent="0.2">
      <c r="B16" s="6" t="s">
        <v>60</v>
      </c>
      <c r="C16" s="10" t="s">
        <v>22</v>
      </c>
      <c r="D16" s="17">
        <v>28116383.100000001</v>
      </c>
      <c r="E16" s="13"/>
    </row>
    <row r="17" spans="2:5" x14ac:dyDescent="0.2">
      <c r="B17" s="6" t="s">
        <v>61</v>
      </c>
      <c r="C17" s="10" t="s">
        <v>24</v>
      </c>
      <c r="D17" s="17">
        <v>3690090929.73</v>
      </c>
      <c r="E17" s="13"/>
    </row>
    <row r="18" spans="2:5" x14ac:dyDescent="0.2">
      <c r="B18" s="5" t="s">
        <v>96</v>
      </c>
      <c r="C18" s="10" t="s">
        <v>26</v>
      </c>
      <c r="D18" s="17"/>
      <c r="E18" s="13"/>
    </row>
    <row r="19" spans="2:5" x14ac:dyDescent="0.2">
      <c r="B19" s="5" t="s">
        <v>78</v>
      </c>
      <c r="C19" s="10" t="s">
        <v>28</v>
      </c>
      <c r="D19" s="16">
        <f>D20+D21+D22</f>
        <v>-4067650339.1500001</v>
      </c>
      <c r="E19" s="13"/>
    </row>
    <row r="20" spans="2:5" x14ac:dyDescent="0.2">
      <c r="B20" s="6" t="s">
        <v>80</v>
      </c>
      <c r="C20" s="10" t="s">
        <v>30</v>
      </c>
      <c r="D20" s="17">
        <v>-372824053.13</v>
      </c>
      <c r="E20" s="13"/>
    </row>
    <row r="21" spans="2:5" x14ac:dyDescent="0.2">
      <c r="B21" s="6" t="s">
        <v>82</v>
      </c>
      <c r="C21" s="10" t="s">
        <v>32</v>
      </c>
      <c r="D21" s="17">
        <v>-35634824.100000001</v>
      </c>
      <c r="E21" s="13"/>
    </row>
    <row r="22" spans="2:5" x14ac:dyDescent="0.2">
      <c r="B22" s="6" t="s">
        <v>84</v>
      </c>
      <c r="C22" s="10" t="s">
        <v>34</v>
      </c>
      <c r="D22" s="17">
        <v>-3659191461.9200001</v>
      </c>
      <c r="E22" s="13"/>
    </row>
    <row r="23" spans="2:5" x14ac:dyDescent="0.2">
      <c r="B23" s="5" t="s">
        <v>97</v>
      </c>
      <c r="C23" s="10" t="s">
        <v>36</v>
      </c>
      <c r="D23" s="17">
        <v>-402408863.44000006</v>
      </c>
      <c r="E23" s="13"/>
    </row>
    <row r="24" spans="2:5" x14ac:dyDescent="0.2">
      <c r="B24" s="5" t="s">
        <v>98</v>
      </c>
      <c r="C24" s="10" t="s">
        <v>38</v>
      </c>
      <c r="D24" s="17">
        <v>32069244.590000004</v>
      </c>
      <c r="E24" s="13"/>
    </row>
    <row r="25" spans="2:5" x14ac:dyDescent="0.2">
      <c r="B25" s="5" t="s">
        <v>99</v>
      </c>
      <c r="C25" s="10" t="s">
        <v>40</v>
      </c>
      <c r="D25" s="17">
        <v>-55888176.160000004</v>
      </c>
      <c r="E25" s="13"/>
    </row>
    <row r="26" spans="2:5" x14ac:dyDescent="0.2">
      <c r="B26" s="5" t="s">
        <v>100</v>
      </c>
      <c r="C26" s="10" t="s">
        <v>42</v>
      </c>
      <c r="D26" s="17">
        <v>-709116384.98999989</v>
      </c>
      <c r="E26" s="13"/>
    </row>
    <row r="27" spans="2:5" x14ac:dyDescent="0.2">
      <c r="B27" s="4" t="s">
        <v>101</v>
      </c>
      <c r="C27" s="10" t="s">
        <v>44</v>
      </c>
      <c r="D27" s="16">
        <f>D28+D29</f>
        <v>0</v>
      </c>
      <c r="E27" s="13"/>
    </row>
    <row r="28" spans="2:5" x14ac:dyDescent="0.2">
      <c r="B28" s="5" t="s">
        <v>102</v>
      </c>
      <c r="C28" s="10" t="s">
        <v>46</v>
      </c>
      <c r="D28" s="17">
        <v>0</v>
      </c>
      <c r="E28" s="13"/>
    </row>
    <row r="29" spans="2:5" x14ac:dyDescent="0.2">
      <c r="B29" s="5" t="s">
        <v>103</v>
      </c>
      <c r="C29" s="10" t="s">
        <v>48</v>
      </c>
      <c r="D29" s="17">
        <v>0</v>
      </c>
      <c r="E29" s="13"/>
    </row>
    <row r="30" spans="2:5" x14ac:dyDescent="0.2">
      <c r="B30" s="4" t="s">
        <v>104</v>
      </c>
      <c r="C30" s="10" t="s">
        <v>50</v>
      </c>
      <c r="D30" s="17">
        <v>0</v>
      </c>
      <c r="E30" s="13"/>
    </row>
    <row r="31" spans="2:5" x14ac:dyDescent="0.2">
      <c r="B31" s="4" t="s">
        <v>105</v>
      </c>
      <c r="C31" s="10" t="s">
        <v>52</v>
      </c>
      <c r="D31" s="17">
        <v>-503826</v>
      </c>
      <c r="E31" s="13"/>
    </row>
    <row r="32" spans="2:5" x14ac:dyDescent="0.2">
      <c r="E32" s="13"/>
    </row>
    <row r="33" spans="5:5" x14ac:dyDescent="0.2">
      <c r="E33" s="13"/>
    </row>
    <row r="34" spans="5:5" x14ac:dyDescent="0.2">
      <c r="E34" s="13"/>
    </row>
    <row r="35" spans="5:5" x14ac:dyDescent="0.2">
      <c r="E35" s="13"/>
    </row>
    <row r="36" spans="5:5" x14ac:dyDescent="0.2">
      <c r="E36" s="13"/>
    </row>
    <row r="37" spans="5:5" x14ac:dyDescent="0.2">
      <c r="E37" s="13"/>
    </row>
    <row r="38" spans="5:5" x14ac:dyDescent="0.2">
      <c r="E38" s="13"/>
    </row>
    <row r="39" spans="5:5" x14ac:dyDescent="0.2">
      <c r="E39" s="13"/>
    </row>
    <row r="40" spans="5:5" x14ac:dyDescent="0.2">
      <c r="E40" s="13"/>
    </row>
    <row r="41" spans="5:5" x14ac:dyDescent="0.2">
      <c r="E41" s="13"/>
    </row>
  </sheetData>
  <printOptions gridLines="1" gridLinesSet="0"/>
  <pageMargins left="0" right="0" top="0" bottom="0" header="0" footer="0"/>
  <pageSetup paperSize="9" orientation="portrait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E8C9207DB8F546B864290A68A057A3" ma:contentTypeVersion="4" ma:contentTypeDescription="Create a new document." ma:contentTypeScope="" ma:versionID="56ac2ba26d42b0788f0a11eb255a4b87">
  <xsd:schema xmlns:xsd="http://www.w3.org/2001/XMLSchema" xmlns:xs="http://www.w3.org/2001/XMLSchema" xmlns:p="http://schemas.microsoft.com/office/2006/metadata/properties" xmlns:ns2="642c03dd-9b06-4cf6-b033-df435d4f3b62" xmlns:ns3="a9860162-b2a6-4eb4-97e2-694b423145d9" targetNamespace="http://schemas.microsoft.com/office/2006/metadata/properties" ma:root="true" ma:fieldsID="f5c697071b33a02a538aca6381ad663f" ns2:_="" ns3:_="">
    <xsd:import namespace="642c03dd-9b06-4cf6-b033-df435d4f3b62"/>
    <xsd:import namespace="a9860162-b2a6-4eb4-97e2-694b42314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03dd-9b06-4cf6-b033-df435d4f3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60162-b2a6-4eb4-97e2-694b42314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7BC4B5-447D-4672-B2E2-400096FB2D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c03dd-9b06-4cf6-b033-df435d4f3b62"/>
    <ds:schemaRef ds:uri="a9860162-b2a6-4eb4-97e2-694b42314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D30772-2948-4F87-87CD-BA94C00744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EFF2D8-260A-46BE-A5D5-B0220AC2359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42c03dd-9b06-4cf6-b033-df435d4f3b62"/>
    <ds:schemaRef ds:uri="http://schemas.openxmlformats.org/package/2006/metadata/core-properties"/>
    <ds:schemaRef ds:uri="a9860162-b2a6-4eb4-97e2-694b423145d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VYPO20_11</vt:lpstr>
      <vt:lpstr>VYPO20_12</vt:lpstr>
      <vt:lpstr>VYPO20_21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ZAM\ljez</dc:creator>
  <cp:keywords/>
  <dc:description/>
  <cp:lastModifiedBy>Proroková Jana</cp:lastModifiedBy>
  <cp:revision/>
  <dcterms:created xsi:type="dcterms:W3CDTF">2022-01-07T07:54:01Z</dcterms:created>
  <dcterms:modified xsi:type="dcterms:W3CDTF">2023-04-11T13:17:48Z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8a7087ee-6952-4f47-a56b-529fc8bf57e0_Enabled">
    <vt:lpwstr>true</vt:lpwstr>
  </property>
  <property fmtid="{D5CDD505-2E9C-101B-9397-08002B2CF9AE}" pid="5" name="MSIP_Label_8a7087ee-6952-4f47-a56b-529fc8bf57e0_SetDate">
    <vt:lpwstr>2022-10-05T10:26:27Z</vt:lpwstr>
  </property>
  <property fmtid="{D5CDD505-2E9C-101B-9397-08002B2CF9AE}" pid="6" name="MSIP_Label_8a7087ee-6952-4f47-a56b-529fc8bf57e0_Method">
    <vt:lpwstr>Standard</vt:lpwstr>
  </property>
  <property fmtid="{D5CDD505-2E9C-101B-9397-08002B2CF9AE}" pid="7" name="MSIP_Label_8a7087ee-6952-4f47-a56b-529fc8bf57e0_Name">
    <vt:lpwstr>VIGCZ102S01</vt:lpwstr>
  </property>
  <property fmtid="{D5CDD505-2E9C-101B-9397-08002B2CF9AE}" pid="8" name="MSIP_Label_8a7087ee-6952-4f47-a56b-529fc8bf57e0_SiteId">
    <vt:lpwstr>1cf16eb8-8983-4f6f-9c5f-66decda360c4</vt:lpwstr>
  </property>
  <property fmtid="{D5CDD505-2E9C-101B-9397-08002B2CF9AE}" pid="9" name="MSIP_Label_8a7087ee-6952-4f47-a56b-529fc8bf57e0_ActionId">
    <vt:lpwstr>889376c3-06fc-4f9f-a77c-51789c40af8a</vt:lpwstr>
  </property>
  <property fmtid="{D5CDD505-2E9C-101B-9397-08002B2CF9AE}" pid="10" name="MSIP_Label_8a7087ee-6952-4f47-a56b-529fc8bf57e0_ContentBits">
    <vt:lpwstr>0</vt:lpwstr>
  </property>
  <property fmtid="{D5CDD505-2E9C-101B-9397-08002B2CF9AE}" pid="11" name="ContentTypeId">
    <vt:lpwstr>0x010100ABE8C9207DB8F546B864290A68A057A3</vt:lpwstr>
  </property>
</Properties>
</file>