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1\KOOP\30062021\"/>
    </mc:Choice>
  </mc:AlternateContent>
  <xr:revisionPtr revIDLastSave="0" documentId="13_ncr:1_{2BEB8BDB-5BF0-4180-903D-167E5CB496FD}" xr6:coauthVersionLast="47" xr6:coauthVersionMax="47" xr10:uidLastSave="{00000000-0000-0000-0000-000000000000}"/>
  <bookViews>
    <workbookView xWindow="86" yWindow="754" windowWidth="16371" windowHeight="8503" xr2:uid="{00000000-000D-0000-FFFF-FFFF00000000}"/>
  </bookViews>
  <sheets>
    <sheet name="ROPO10_11" sheetId="1" r:id="rId1"/>
    <sheet name="ROPO10_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" l="1"/>
  <c r="F40" i="2"/>
  <c r="F35" i="2"/>
  <c r="D34" i="2"/>
  <c r="D33" i="2"/>
  <c r="D32" i="2"/>
  <c r="F31" i="2"/>
  <c r="D31" i="2" s="1"/>
  <c r="E31" i="2"/>
  <c r="D30" i="2"/>
  <c r="D29" i="2"/>
  <c r="F28" i="2"/>
  <c r="E28" i="2"/>
  <c r="D28" i="2"/>
  <c r="D27" i="2"/>
  <c r="D26" i="2"/>
  <c r="F25" i="2"/>
  <c r="D25" i="2" s="1"/>
  <c r="E25" i="2"/>
  <c r="D24" i="2"/>
  <c r="D23" i="2"/>
  <c r="D22" i="2"/>
  <c r="F21" i="2"/>
  <c r="D21" i="2" s="1"/>
  <c r="E21" i="2"/>
  <c r="E20" i="2" s="1"/>
  <c r="F9" i="2"/>
  <c r="D48" i="1"/>
  <c r="D47" i="1"/>
  <c r="D46" i="1"/>
  <c r="D45" i="1"/>
  <c r="F44" i="1"/>
  <c r="D44" i="1" s="1"/>
  <c r="E44" i="1"/>
  <c r="D43" i="1"/>
  <c r="F42" i="1"/>
  <c r="D42" i="1" s="1"/>
  <c r="E42" i="1"/>
  <c r="D41" i="1"/>
  <c r="D40" i="1"/>
  <c r="D39" i="1"/>
  <c r="F38" i="1"/>
  <c r="E38" i="1"/>
  <c r="D38" i="1" s="1"/>
  <c r="D37" i="1"/>
  <c r="D36" i="1"/>
  <c r="D35" i="1"/>
  <c r="D34" i="1"/>
  <c r="D33" i="1"/>
  <c r="F32" i="1"/>
  <c r="E32" i="1"/>
  <c r="D32" i="1" s="1"/>
  <c r="F31" i="1"/>
  <c r="D30" i="1"/>
  <c r="D29" i="1"/>
  <c r="D28" i="1"/>
  <c r="D27" i="1"/>
  <c r="D26" i="1"/>
  <c r="D25" i="1"/>
  <c r="D24" i="1"/>
  <c r="D23" i="1"/>
  <c r="F22" i="1"/>
  <c r="D22" i="1" s="1"/>
  <c r="E22" i="1"/>
  <c r="D21" i="1"/>
  <c r="F20" i="1"/>
  <c r="D20" i="1" s="1"/>
  <c r="E20" i="1"/>
  <c r="D19" i="1"/>
  <c r="D18" i="1"/>
  <c r="D17" i="1"/>
  <c r="D16" i="1"/>
  <c r="F15" i="1"/>
  <c r="D15" i="1" s="1"/>
  <c r="E15" i="1"/>
  <c r="E12" i="1" s="1"/>
  <c r="D14" i="1"/>
  <c r="D13" i="1"/>
  <c r="D11" i="1"/>
  <c r="D10" i="1"/>
  <c r="D9" i="1"/>
  <c r="F20" i="2" l="1"/>
  <c r="F12" i="1"/>
  <c r="E31" i="1"/>
  <c r="D31" i="1" s="1"/>
  <c r="D20" i="2" l="1"/>
  <c r="F8" i="2"/>
  <c r="E8" i="1"/>
  <c r="F8" i="1"/>
  <c r="D8" i="1" s="1"/>
  <c r="D12" i="1"/>
</calcChain>
</file>

<file path=xl/sharedStrings.xml><?xml version="1.0" encoding="utf-8"?>
<sst xmlns="http://schemas.openxmlformats.org/spreadsheetml/2006/main" count="255" uniqueCount="145">
  <si>
    <t>ROPO10_11 - Rozvahová aktiva</t>
  </si>
  <si>
    <t>Údaj nekompenzovaný o opravné položky a oprávky ∑</t>
  </si>
  <si>
    <t>Opravné položky a oprávky</t>
  </si>
  <si>
    <t>Údaj kompenzovaný o opravné položky a oprávky</t>
  </si>
  <si>
    <t>1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</si>
  <si>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</si>
  <si>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</si>
  <si>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</si>
  <si>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</si>
  <si>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</si>
  <si>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</si>
  <si>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</si>
  <si>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</si>
  <si>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</si>
  <si>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</si>
  <si>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</si>
  <si>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</si>
  <si>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</si>
  <si>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</si>
  <si>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</si>
  <si>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</si>
  <si>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</si>
  <si>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</si>
  <si>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</si>
  <si>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</si>
  <si>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</si>
  <si>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</si>
  <si>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</si>
  <si>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</si>
  <si>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</si>
  <si>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</si>
  <si>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</si>
  <si>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</si>
  <si>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</si>
  <si>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</si>
  <si>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</si>
  <si>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</si>
  <si>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</si>
  <si>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</si>
  <si>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</si>
  <si>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</si>
  <si>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</si>
  <si>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</si>
  <si>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</si>
  <si>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</si>
  <si>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</si>
  <si>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</si>
  <si>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</si>
  <si>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</si>
  <si>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</si>
  <si>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</si>
  <si>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</si>
  <si>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</si>
  <si>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</si>
  <si>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</si>
  <si>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</si>
  <si>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</si>
  <si>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</si>
  <si>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</si>
  <si>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</si>
  <si>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</si>
  <si>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</si>
  <si>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</si>
  <si>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</si>
  <si>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</si>
  <si>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</si>
  <si>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</si>
  <si>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</si>
  <si>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</si>
  <si>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</si>
  <si>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</si>
  <si>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</si>
  <si>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</si>
  <si>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</si>
  <si>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</si>
  <si>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</si>
  <si>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</si>
  <si>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</si>
  <si>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</si>
  <si>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</si>
  <si>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</si>
  <si>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</si>
  <si>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</si>
  <si>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</si>
  <si>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</si>
  <si>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</si>
  <si>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</si>
  <si>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</si>
  <si>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</si>
  <si>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</si>
  <si>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</si>
  <si>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</si>
  <si>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</si>
  <si>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</si>
  <si>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</si>
  <si>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</si>
  <si>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</si>
  <si>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</si>
  <si>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</si>
  <si>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</si>
  <si>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</si>
  <si>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</si>
  <si>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</si>
  <si>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</si>
  <si>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</si>
  <si>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</si>
  <si>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</si>
  <si>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</si>
  <si>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</si>
  <si>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</si>
  <si>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</si>
  <si>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</si>
  <si>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</si>
  <si>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</si>
  <si>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</si>
  <si>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</si>
  <si>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</si>
  <si>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</si>
  <si>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</si>
  <si>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</si>
  <si>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</si>
  <si>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</si>
  <si>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</si>
  <si>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</si>
  <si>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</si>
  <si>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</si>
  <si>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</si>
  <si>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</si>
  <si>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</si>
  <si>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</si>
  <si>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</si>
  <si>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</si>
  <si>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</si>
  <si>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</si>
  <si>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</si>
  <si>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</si>
  <si>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</si>
  <si>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</si>
  <si>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</si>
  <si>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</si>
  <si>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</si>
  <si>
    <t>@</t>
  </si>
  <si>
    <t>X</t>
  </si>
  <si>
    <t>30.06.2021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</si>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</sst>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/>
  </cellStyleXfs>
  <cellXfs count="20">
    <xf numFmtId="0" fontId="0" fillId="0" borderId="0" xfId="0" applyFont="1" applyAlignment="1"/>
    <xf numFmtId="49" fontId="2" fillId="0" borderId="0" xfId="0" applyNumberFormat="1" applyFont="1" applyFill="1" applyAlignment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1" xfId="0" applyNumberFormat="1" applyFont="1" applyFill="1" applyBorder="1" applyAlignment="1">
      <alignment horizontal="left" indent="1"/>
    </xf>
    <xf numFmtId="49" fontId="2" fillId="0" borderId="1" xfId="0" applyNumberFormat="1" applyFont="1" applyFill="1" applyBorder="1" applyAlignment="1">
      <alignment horizontal="left" indent="2"/>
    </xf>
    <xf numFmtId="49" fontId="2" fillId="0" borderId="1" xfId="0" applyNumberFormat="1" applyFont="1" applyFill="1" applyBorder="1" applyAlignment="1">
      <alignment horizontal="left" indent="3"/>
    </xf>
    <xf numFmtId="49" fontId="2" fillId="0" borderId="1" xfId="0" applyNumberFormat="1" applyFont="1" applyFill="1" applyBorder="1" applyAlignment="1">
      <alignment horizontal="left" indent="4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48"/>
  <sheetViews>
    <sheetView tabSelected="1" workbookViewId="0">
      <pane xSplit="3" ySplit="7" topLeftCell="D8" activePane="bottomRight" state="frozen"/>
      <selection pane="topRight"/>
      <selection pane="bottomLeft"/>
      <selection pane="bottomRight" activeCell="F1" sqref="F1"/>
    </sheetView>
  </sheetViews>
  <sheetFormatPr defaultColWidth="9.07421875" defaultRowHeight="10.3" x14ac:dyDescent="0.25"/>
  <cols>
    <col min="1" max="1" width="9.07421875" style="1" customWidth="1"/>
    <col min="2" max="2" width="53.84375" style="1" bestFit="1" customWidth="1"/>
    <col min="3" max="3" width="8.69140625" style="1" customWidth="1"/>
    <col min="4" max="6" width="16.69140625" style="1" customWidth="1"/>
    <col min="7" max="16384" width="9.07421875" style="1"/>
  </cols>
  <sheetData>
    <row r="1" spans="1:6" ht="14.25" customHeight="1" x14ac:dyDescent="0.3">
      <c r="A1" s="8" t="s">
        <v>0</v>
      </c>
      <c r="F1" s="9" t="s">
        <v>143</v>
      </c>
    </row>
    <row r="2" spans="1:6" x14ac:dyDescent="0.25">
      <c r="A2" s="10" t="s">
        <v>144</v>
      </c>
      <c r="E2" s="10"/>
      <c r="F2" s="10"/>
    </row>
    <row r="5" spans="1:6" s="13" customFormat="1" x14ac:dyDescent="0.4"/>
    <row r="6" spans="1:6" s="13" customFormat="1" ht="30.9" x14ac:dyDescent="0.4">
      <c r="D6" s="14" t="s">
        <v>1</v>
      </c>
      <c r="E6" s="14" t="s">
        <v>2</v>
      </c>
      <c r="F6" s="14" t="s">
        <v>3</v>
      </c>
    </row>
    <row r="7" spans="1:6" x14ac:dyDescent="0.25">
      <c r="C7" s="11" t="s">
        <v>141</v>
      </c>
      <c r="D7" s="12" t="s">
        <v>4</v>
      </c>
      <c r="E7" s="12" t="s">
        <v>5</v>
      </c>
      <c r="F7" s="12" t="s">
        <v>6</v>
      </c>
    </row>
    <row r="8" spans="1:6" x14ac:dyDescent="0.25">
      <c r="B8" s="2" t="s">
        <v>7</v>
      </c>
      <c r="C8" s="12" t="s">
        <v>4</v>
      </c>
      <c r="D8" s="17">
        <f t="shared" ref="D8:D48" si="0">F8+E8</f>
        <v>100494195698.03998</v>
      </c>
      <c r="E8" s="17">
        <f>E9+E10+E12+E30+E31+E38+E42</f>
        <v>4629992666.8400002</v>
      </c>
      <c r="F8" s="17">
        <f>F9+F10+F12+F30+F31+F38+F42</f>
        <v>95864203031.199982</v>
      </c>
    </row>
    <row r="9" spans="1:6" x14ac:dyDescent="0.25">
      <c r="B9" s="4" t="s">
        <v>8</v>
      </c>
      <c r="C9" s="12" t="s">
        <v>5</v>
      </c>
      <c r="D9" s="17">
        <f t="shared" si="0"/>
        <v>0</v>
      </c>
      <c r="E9" s="18">
        <v>0</v>
      </c>
      <c r="F9" s="18">
        <v>0</v>
      </c>
    </row>
    <row r="10" spans="1:6" x14ac:dyDescent="0.25">
      <c r="B10" s="4" t="s">
        <v>9</v>
      </c>
      <c r="C10" s="12" t="s">
        <v>6</v>
      </c>
      <c r="D10" s="17">
        <f t="shared" si="0"/>
        <v>2729533148.3000002</v>
      </c>
      <c r="E10" s="18">
        <v>2048880266.71</v>
      </c>
      <c r="F10" s="18">
        <v>680652881.59000039</v>
      </c>
    </row>
    <row r="11" spans="1:6" x14ac:dyDescent="0.25">
      <c r="B11" s="5" t="s">
        <v>10</v>
      </c>
      <c r="C11" s="12" t="s">
        <v>11</v>
      </c>
      <c r="D11" s="17">
        <f t="shared" si="0"/>
        <v>0</v>
      </c>
      <c r="E11" s="18">
        <v>0</v>
      </c>
      <c r="F11" s="18">
        <v>0</v>
      </c>
    </row>
    <row r="12" spans="1:6" x14ac:dyDescent="0.25">
      <c r="B12" s="4" t="s">
        <v>12</v>
      </c>
      <c r="C12" s="12" t="s">
        <v>13</v>
      </c>
      <c r="D12" s="17">
        <f t="shared" si="0"/>
        <v>70949009980.009995</v>
      </c>
      <c r="E12" s="17">
        <f>E13+E15+E20+E29</f>
        <v>1271039145.5900002</v>
      </c>
      <c r="F12" s="17">
        <f>F13+F15+F20+F29</f>
        <v>69677970834.419998</v>
      </c>
    </row>
    <row r="13" spans="1:6" x14ac:dyDescent="0.25">
      <c r="B13" s="5" t="s">
        <v>14</v>
      </c>
      <c r="C13" s="12" t="s">
        <v>15</v>
      </c>
      <c r="D13" s="17">
        <f t="shared" si="0"/>
        <v>2580824199.4700003</v>
      </c>
      <c r="E13" s="18">
        <v>1271039145.5900002</v>
      </c>
      <c r="F13" s="18">
        <v>1309785053.8800004</v>
      </c>
    </row>
    <row r="14" spans="1:6" x14ac:dyDescent="0.25">
      <c r="B14" s="6" t="s">
        <v>16</v>
      </c>
      <c r="C14" s="12" t="s">
        <v>17</v>
      </c>
      <c r="D14" s="17">
        <f t="shared" si="0"/>
        <v>2305100629</v>
      </c>
      <c r="E14" s="18">
        <v>1261992834.6500001</v>
      </c>
      <c r="F14" s="18">
        <v>1043107794.3500001</v>
      </c>
    </row>
    <row r="15" spans="1:6" x14ac:dyDescent="0.25">
      <c r="B15" s="5" t="s">
        <v>18</v>
      </c>
      <c r="C15" s="12" t="s">
        <v>19</v>
      </c>
      <c r="D15" s="17">
        <f t="shared" si="0"/>
        <v>4613084375.4400005</v>
      </c>
      <c r="E15" s="17">
        <f>E16+E17+E18+E19</f>
        <v>0</v>
      </c>
      <c r="F15" s="17">
        <f>F16+F17+F18+F19</f>
        <v>4613084375.4400005</v>
      </c>
    </row>
    <row r="16" spans="1:6" x14ac:dyDescent="0.25">
      <c r="B16" s="6" t="s">
        <v>20</v>
      </c>
      <c r="C16" s="12" t="s">
        <v>21</v>
      </c>
      <c r="D16" s="17">
        <f t="shared" si="0"/>
        <v>4151774829.6500001</v>
      </c>
      <c r="E16" s="18">
        <v>0</v>
      </c>
      <c r="F16" s="18">
        <v>4151774829.6500001</v>
      </c>
    </row>
    <row r="17" spans="2:6" x14ac:dyDescent="0.25">
      <c r="B17" s="6" t="s">
        <v>22</v>
      </c>
      <c r="C17" s="12" t="s">
        <v>23</v>
      </c>
      <c r="D17" s="17">
        <f t="shared" si="0"/>
        <v>461309545.78999996</v>
      </c>
      <c r="E17" s="18">
        <v>0</v>
      </c>
      <c r="F17" s="18">
        <v>461309545.78999996</v>
      </c>
    </row>
    <row r="18" spans="2:6" x14ac:dyDescent="0.25">
      <c r="B18" s="6" t="s">
        <v>24</v>
      </c>
      <c r="C18" s="12" t="s">
        <v>25</v>
      </c>
      <c r="D18" s="17">
        <f t="shared" si="0"/>
        <v>0</v>
      </c>
      <c r="E18" s="18">
        <v>0</v>
      </c>
      <c r="F18" s="18">
        <v>0</v>
      </c>
    </row>
    <row r="19" spans="2:6" x14ac:dyDescent="0.25">
      <c r="B19" s="6" t="s">
        <v>26</v>
      </c>
      <c r="C19" s="12" t="s">
        <v>27</v>
      </c>
      <c r="D19" s="17">
        <f t="shared" si="0"/>
        <v>0</v>
      </c>
      <c r="E19" s="18">
        <v>0</v>
      </c>
      <c r="F19" s="18">
        <v>0</v>
      </c>
    </row>
    <row r="20" spans="2:6" x14ac:dyDescent="0.25">
      <c r="B20" s="5" t="s">
        <v>28</v>
      </c>
      <c r="C20" s="12" t="s">
        <v>29</v>
      </c>
      <c r="D20" s="17">
        <f t="shared" si="0"/>
        <v>63755101405.099998</v>
      </c>
      <c r="E20" s="17">
        <f>E21+E22+E25+E26+E27+E28</f>
        <v>0</v>
      </c>
      <c r="F20" s="17">
        <f>F21+F22+F25+F26+F27+F28</f>
        <v>63755101405.099998</v>
      </c>
    </row>
    <row r="21" spans="2:6" x14ac:dyDescent="0.25">
      <c r="B21" s="6" t="s">
        <v>30</v>
      </c>
      <c r="C21" s="12" t="s">
        <v>31</v>
      </c>
      <c r="D21" s="17">
        <f t="shared" si="0"/>
        <v>7427060131.9399996</v>
      </c>
      <c r="E21" s="18">
        <v>0</v>
      </c>
      <c r="F21" s="18">
        <v>7427060131.9399996</v>
      </c>
    </row>
    <row r="22" spans="2:6" x14ac:dyDescent="0.25">
      <c r="B22" s="6" t="s">
        <v>32</v>
      </c>
      <c r="C22" s="12" t="s">
        <v>33</v>
      </c>
      <c r="D22" s="17">
        <f t="shared" si="0"/>
        <v>49263074324.979996</v>
      </c>
      <c r="E22" s="17">
        <f>E23+E24</f>
        <v>0</v>
      </c>
      <c r="F22" s="17">
        <f>F23+F24</f>
        <v>49263074324.979996</v>
      </c>
    </row>
    <row r="23" spans="2:6" x14ac:dyDescent="0.25">
      <c r="B23" s="7" t="s">
        <v>34</v>
      </c>
      <c r="C23" s="12" t="s">
        <v>35</v>
      </c>
      <c r="D23" s="17">
        <f t="shared" si="0"/>
        <v>12585967425.869997</v>
      </c>
      <c r="E23" s="18">
        <v>0</v>
      </c>
      <c r="F23" s="18">
        <v>12585967425.869997</v>
      </c>
    </row>
    <row r="24" spans="2:6" x14ac:dyDescent="0.25">
      <c r="B24" s="7" t="s">
        <v>36</v>
      </c>
      <c r="C24" s="12" t="s">
        <v>37</v>
      </c>
      <c r="D24" s="17">
        <f t="shared" si="0"/>
        <v>36677106899.110001</v>
      </c>
      <c r="E24" s="18"/>
      <c r="F24" s="18">
        <v>36677106899.110001</v>
      </c>
    </row>
    <row r="25" spans="2:6" x14ac:dyDescent="0.25">
      <c r="B25" s="6" t="s">
        <v>38</v>
      </c>
      <c r="C25" s="12" t="s">
        <v>39</v>
      </c>
      <c r="D25" s="17">
        <f t="shared" si="0"/>
        <v>0</v>
      </c>
      <c r="E25" s="18">
        <v>0</v>
      </c>
      <c r="F25" s="18">
        <v>0</v>
      </c>
    </row>
    <row r="26" spans="2:6" x14ac:dyDescent="0.25">
      <c r="B26" s="6" t="s">
        <v>40</v>
      </c>
      <c r="C26" s="12" t="s">
        <v>41</v>
      </c>
      <c r="D26" s="17">
        <f t="shared" si="0"/>
        <v>4503398402.7799997</v>
      </c>
      <c r="E26" s="18">
        <v>0</v>
      </c>
      <c r="F26" s="18">
        <v>4503398402.7799997</v>
      </c>
    </row>
    <row r="27" spans="2:6" x14ac:dyDescent="0.25">
      <c r="B27" s="6" t="s">
        <v>42</v>
      </c>
      <c r="C27" s="12" t="s">
        <v>43</v>
      </c>
      <c r="D27" s="17">
        <f t="shared" si="0"/>
        <v>2433363843.0500002</v>
      </c>
      <c r="E27" s="18">
        <v>0</v>
      </c>
      <c r="F27" s="18">
        <v>2433363843.0500002</v>
      </c>
    </row>
    <row r="28" spans="2:6" x14ac:dyDescent="0.25">
      <c r="B28" s="6" t="s">
        <v>44</v>
      </c>
      <c r="C28" s="12" t="s">
        <v>45</v>
      </c>
      <c r="D28" s="17">
        <f t="shared" si="0"/>
        <v>128204702.35000001</v>
      </c>
      <c r="E28" s="18">
        <v>0</v>
      </c>
      <c r="F28" s="18">
        <v>128204702.35000001</v>
      </c>
    </row>
    <row r="29" spans="2:6" x14ac:dyDescent="0.25">
      <c r="B29" s="5" t="s">
        <v>46</v>
      </c>
      <c r="C29" s="12" t="s">
        <v>47</v>
      </c>
      <c r="D29" s="17">
        <f t="shared" si="0"/>
        <v>0</v>
      </c>
      <c r="E29" s="18">
        <v>0</v>
      </c>
      <c r="F29" s="18">
        <v>0</v>
      </c>
    </row>
    <row r="30" spans="2:6" x14ac:dyDescent="0.25">
      <c r="B30" s="4" t="s">
        <v>48</v>
      </c>
      <c r="C30" s="12" t="s">
        <v>49</v>
      </c>
      <c r="D30" s="17">
        <f t="shared" si="0"/>
        <v>9267811462.5900002</v>
      </c>
      <c r="E30" s="18">
        <v>0</v>
      </c>
      <c r="F30" s="18">
        <v>9267811462.5900002</v>
      </c>
    </row>
    <row r="31" spans="2:6" x14ac:dyDescent="0.25">
      <c r="B31" s="4" t="s">
        <v>50</v>
      </c>
      <c r="C31" s="12" t="s">
        <v>51</v>
      </c>
      <c r="D31" s="17">
        <f t="shared" si="0"/>
        <v>5798797186.0099993</v>
      </c>
      <c r="E31" s="17">
        <f>E32+E35+E36</f>
        <v>482360948.58999991</v>
      </c>
      <c r="F31" s="17">
        <f>F32+F35+F36</f>
        <v>5316436237.4199991</v>
      </c>
    </row>
    <row r="32" spans="2:6" x14ac:dyDescent="0.25">
      <c r="B32" s="5" t="s">
        <v>52</v>
      </c>
      <c r="C32" s="12" t="s">
        <v>53</v>
      </c>
      <c r="D32" s="17">
        <f t="shared" si="0"/>
        <v>1802679210.4499993</v>
      </c>
      <c r="E32" s="17">
        <f>E33+E34</f>
        <v>482323932.58999991</v>
      </c>
      <c r="F32" s="17">
        <f>F33+F34</f>
        <v>1320355277.8599994</v>
      </c>
    </row>
    <row r="33" spans="2:6" x14ac:dyDescent="0.25">
      <c r="B33" s="6" t="s">
        <v>54</v>
      </c>
      <c r="C33" s="12" t="s">
        <v>55</v>
      </c>
      <c r="D33" s="17">
        <f t="shared" si="0"/>
        <v>1751090522.4399996</v>
      </c>
      <c r="E33" s="18">
        <v>444866014.18999994</v>
      </c>
      <c r="F33" s="18">
        <v>1306224508.2499995</v>
      </c>
    </row>
    <row r="34" spans="2:6" x14ac:dyDescent="0.25">
      <c r="B34" s="6" t="s">
        <v>56</v>
      </c>
      <c r="C34" s="12" t="s">
        <v>57</v>
      </c>
      <c r="D34" s="17">
        <f t="shared" si="0"/>
        <v>51588688.010000005</v>
      </c>
      <c r="E34" s="18">
        <v>37457918.399999999</v>
      </c>
      <c r="F34" s="18">
        <v>14130769.610000003</v>
      </c>
    </row>
    <row r="35" spans="2:6" x14ac:dyDescent="0.25">
      <c r="B35" s="5" t="s">
        <v>58</v>
      </c>
      <c r="C35" s="12" t="s">
        <v>59</v>
      </c>
      <c r="D35" s="17">
        <f t="shared" si="0"/>
        <v>55754479.600000001</v>
      </c>
      <c r="E35" s="18">
        <v>0</v>
      </c>
      <c r="F35" s="18">
        <v>55754479.600000001</v>
      </c>
    </row>
    <row r="36" spans="2:6" x14ac:dyDescent="0.25">
      <c r="B36" s="5" t="s">
        <v>60</v>
      </c>
      <c r="C36" s="12" t="s">
        <v>61</v>
      </c>
      <c r="D36" s="17">
        <f t="shared" si="0"/>
        <v>3940363495.96</v>
      </c>
      <c r="E36" s="18">
        <v>37016</v>
      </c>
      <c r="F36" s="18">
        <v>3940326479.96</v>
      </c>
    </row>
    <row r="37" spans="2:6" x14ac:dyDescent="0.25">
      <c r="B37" s="6" t="s">
        <v>62</v>
      </c>
      <c r="C37" s="12" t="s">
        <v>63</v>
      </c>
      <c r="D37" s="17">
        <f t="shared" si="0"/>
        <v>3533139329.5500002</v>
      </c>
      <c r="E37" s="18"/>
      <c r="F37" s="18">
        <v>3533139329.5500002</v>
      </c>
    </row>
    <row r="38" spans="2:6" x14ac:dyDescent="0.25">
      <c r="B38" s="4" t="s">
        <v>64</v>
      </c>
      <c r="C38" s="12" t="s">
        <v>65</v>
      </c>
      <c r="D38" s="17">
        <f t="shared" si="0"/>
        <v>2032403261.1299999</v>
      </c>
      <c r="E38" s="17">
        <f>E39+E40+E41</f>
        <v>827712305.95000005</v>
      </c>
      <c r="F38" s="17">
        <f>F39+F40+F41</f>
        <v>1204690955.1799998</v>
      </c>
    </row>
    <row r="39" spans="2:6" x14ac:dyDescent="0.25">
      <c r="B39" s="5" t="s">
        <v>66</v>
      </c>
      <c r="C39" s="12" t="s">
        <v>67</v>
      </c>
      <c r="D39" s="17">
        <f t="shared" si="0"/>
        <v>1198797989.5799999</v>
      </c>
      <c r="E39" s="18">
        <v>827712305.95000005</v>
      </c>
      <c r="F39" s="18">
        <v>371085683.62999976</v>
      </c>
    </row>
    <row r="40" spans="2:6" x14ac:dyDescent="0.25">
      <c r="B40" s="5" t="s">
        <v>68</v>
      </c>
      <c r="C40" s="12" t="s">
        <v>69</v>
      </c>
      <c r="D40" s="17">
        <f t="shared" si="0"/>
        <v>833605271.54999995</v>
      </c>
      <c r="E40" s="18">
        <v>0</v>
      </c>
      <c r="F40" s="18">
        <v>833605271.54999995</v>
      </c>
    </row>
    <row r="41" spans="2:6" x14ac:dyDescent="0.25">
      <c r="B41" s="5" t="s">
        <v>70</v>
      </c>
      <c r="C41" s="12" t="s">
        <v>71</v>
      </c>
      <c r="D41" s="17">
        <f t="shared" si="0"/>
        <v>0</v>
      </c>
      <c r="E41" s="18">
        <v>0</v>
      </c>
      <c r="F41" s="18">
        <v>0</v>
      </c>
    </row>
    <row r="42" spans="2:6" x14ac:dyDescent="0.25">
      <c r="B42" s="4" t="s">
        <v>72</v>
      </c>
      <c r="C42" s="12" t="s">
        <v>73</v>
      </c>
      <c r="D42" s="17">
        <f t="shared" si="0"/>
        <v>9716640660</v>
      </c>
      <c r="E42" s="17">
        <f>E43+E44+E47</f>
        <v>0</v>
      </c>
      <c r="F42" s="17">
        <f>F43+F44+F47</f>
        <v>9716640660</v>
      </c>
    </row>
    <row r="43" spans="2:6" x14ac:dyDescent="0.25">
      <c r="B43" s="5" t="s">
        <v>74</v>
      </c>
      <c r="C43" s="12" t="s">
        <v>75</v>
      </c>
      <c r="D43" s="17">
        <f t="shared" si="0"/>
        <v>0</v>
      </c>
      <c r="E43" s="18">
        <v>0</v>
      </c>
      <c r="F43" s="18">
        <v>0</v>
      </c>
    </row>
    <row r="44" spans="2:6" x14ac:dyDescent="0.25">
      <c r="B44" s="5" t="s">
        <v>76</v>
      </c>
      <c r="C44" s="12" t="s">
        <v>77</v>
      </c>
      <c r="D44" s="17">
        <f t="shared" si="0"/>
        <v>5355356100.9099998</v>
      </c>
      <c r="E44" s="17">
        <f>E45+E46</f>
        <v>0</v>
      </c>
      <c r="F44" s="17">
        <f>F45+F46</f>
        <v>5355356100.9099998</v>
      </c>
    </row>
    <row r="45" spans="2:6" x14ac:dyDescent="0.25">
      <c r="B45" s="6" t="s">
        <v>78</v>
      </c>
      <c r="C45" s="12" t="s">
        <v>79</v>
      </c>
      <c r="D45" s="17">
        <f t="shared" si="0"/>
        <v>3930678824.8800001</v>
      </c>
      <c r="E45" s="18">
        <v>0</v>
      </c>
      <c r="F45" s="18">
        <v>3930678824.8800001</v>
      </c>
    </row>
    <row r="46" spans="2:6" x14ac:dyDescent="0.25">
      <c r="B46" s="6" t="s">
        <v>80</v>
      </c>
      <c r="C46" s="12" t="s">
        <v>81</v>
      </c>
      <c r="D46" s="17">
        <f t="shared" si="0"/>
        <v>1424677276.03</v>
      </c>
      <c r="E46" s="18">
        <v>0</v>
      </c>
      <c r="F46" s="18">
        <v>1424677276.03</v>
      </c>
    </row>
    <row r="47" spans="2:6" x14ac:dyDescent="0.25">
      <c r="B47" s="5" t="s">
        <v>82</v>
      </c>
      <c r="C47" s="12" t="s">
        <v>83</v>
      </c>
      <c r="D47" s="17">
        <f t="shared" si="0"/>
        <v>4361284559.0900002</v>
      </c>
      <c r="E47" s="18">
        <v>0</v>
      </c>
      <c r="F47" s="18">
        <v>4361284559.0900002</v>
      </c>
    </row>
    <row r="48" spans="2:6" x14ac:dyDescent="0.25">
      <c r="B48" s="6" t="s">
        <v>84</v>
      </c>
      <c r="C48" s="12" t="s">
        <v>85</v>
      </c>
      <c r="D48" s="17">
        <f t="shared" si="0"/>
        <v>348188886.91000003</v>
      </c>
      <c r="E48" s="18">
        <v>0</v>
      </c>
      <c r="F48" s="18">
        <v>348188886.91000003</v>
      </c>
    </row>
  </sheetData>
  <printOptions gridLines="1" gridLinesSet="0"/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53"/>
  <sheetViews>
    <sheetView workbookViewId="0">
      <pane xSplit="3" ySplit="7" topLeftCell="D8" activePane="bottomRight" state="frozen"/>
      <selection pane="topRight"/>
      <selection pane="bottomLeft"/>
      <selection pane="bottomRight" activeCell="D8" sqref="D8:F53"/>
    </sheetView>
  </sheetViews>
  <sheetFormatPr defaultColWidth="9.3046875" defaultRowHeight="10.3" x14ac:dyDescent="0.25"/>
  <cols>
    <col min="1" max="1" width="9.3046875" style="3"/>
    <col min="2" max="2" width="54.53515625" style="3" bestFit="1" customWidth="1"/>
    <col min="3" max="3" width="8.69140625" style="3" customWidth="1"/>
    <col min="4" max="6" width="16.69140625" style="3" customWidth="1"/>
    <col min="7" max="16384" width="9.3046875" style="3"/>
  </cols>
  <sheetData>
    <row r="1" spans="1:6" ht="11.6" x14ac:dyDescent="0.3">
      <c r="A1" s="8" t="s">
        <v>86</v>
      </c>
      <c r="F1" s="15" t="s">
        <v>143</v>
      </c>
    </row>
    <row r="5" spans="1:6" s="16" customFormat="1" x14ac:dyDescent="0.4"/>
    <row r="6" spans="1:6" s="16" customFormat="1" x14ac:dyDescent="0.4">
      <c r="D6" s="14" t="s">
        <v>87</v>
      </c>
      <c r="E6" s="14" t="s">
        <v>88</v>
      </c>
      <c r="F6" s="14" t="s">
        <v>89</v>
      </c>
    </row>
    <row r="7" spans="1:6" x14ac:dyDescent="0.25">
      <c r="C7" s="11" t="s">
        <v>141</v>
      </c>
      <c r="D7" s="12" t="s">
        <v>4</v>
      </c>
      <c r="E7" s="12" t="s">
        <v>5</v>
      </c>
      <c r="F7" s="12" t="s">
        <v>6</v>
      </c>
    </row>
    <row r="8" spans="1:6" x14ac:dyDescent="0.25">
      <c r="B8" s="2" t="s">
        <v>90</v>
      </c>
      <c r="C8" s="12" t="s">
        <v>4</v>
      </c>
      <c r="D8" s="19" t="s">
        <v>142</v>
      </c>
      <c r="E8" s="19" t="s">
        <v>142</v>
      </c>
      <c r="F8" s="17">
        <f>F9+F19+F20+F34+F35+F39+F40+F50</f>
        <v>95864203031.199997</v>
      </c>
    </row>
    <row r="9" spans="1:6" x14ac:dyDescent="0.25">
      <c r="B9" s="4" t="s">
        <v>91</v>
      </c>
      <c r="C9" s="12" t="s">
        <v>5</v>
      </c>
      <c r="D9" s="19" t="s">
        <v>142</v>
      </c>
      <c r="E9" s="19" t="s">
        <v>142</v>
      </c>
      <c r="F9" s="17">
        <f>F10+F12+F13+F14+F16+F17+F18</f>
        <v>15550607443.639994</v>
      </c>
    </row>
    <row r="10" spans="1:6" x14ac:dyDescent="0.25">
      <c r="B10" s="5" t="s">
        <v>92</v>
      </c>
      <c r="C10" s="12" t="s">
        <v>6</v>
      </c>
      <c r="D10" s="19" t="s">
        <v>142</v>
      </c>
      <c r="E10" s="19" t="s">
        <v>142</v>
      </c>
      <c r="F10" s="18">
        <v>4302129000</v>
      </c>
    </row>
    <row r="11" spans="1:6" x14ac:dyDescent="0.25">
      <c r="B11" s="6" t="s">
        <v>93</v>
      </c>
      <c r="C11" s="12" t="s">
        <v>11</v>
      </c>
      <c r="D11" s="19" t="s">
        <v>142</v>
      </c>
      <c r="E11" s="19" t="s">
        <v>142</v>
      </c>
      <c r="F11" s="18">
        <v>0</v>
      </c>
    </row>
    <row r="12" spans="1:6" x14ac:dyDescent="0.25">
      <c r="B12" s="5" t="s">
        <v>94</v>
      </c>
      <c r="C12" s="12" t="s">
        <v>13</v>
      </c>
      <c r="D12" s="19" t="s">
        <v>142</v>
      </c>
      <c r="E12" s="19" t="s">
        <v>142</v>
      </c>
      <c r="F12" s="18">
        <v>134039366.06999859</v>
      </c>
    </row>
    <row r="13" spans="1:6" x14ac:dyDescent="0.25">
      <c r="B13" s="5" t="s">
        <v>95</v>
      </c>
      <c r="C13" s="12" t="s">
        <v>15</v>
      </c>
      <c r="D13" s="19" t="s">
        <v>142</v>
      </c>
      <c r="E13" s="19" t="s">
        <v>142</v>
      </c>
      <c r="F13" s="18">
        <v>0</v>
      </c>
    </row>
    <row r="14" spans="1:6" x14ac:dyDescent="0.25">
      <c r="B14" s="5" t="s">
        <v>96</v>
      </c>
      <c r="C14" s="12" t="s">
        <v>17</v>
      </c>
      <c r="D14" s="19" t="s">
        <v>142</v>
      </c>
      <c r="E14" s="19" t="s">
        <v>142</v>
      </c>
      <c r="F14" s="18">
        <v>733028269.32999492</v>
      </c>
    </row>
    <row r="15" spans="1:6" x14ac:dyDescent="0.25">
      <c r="B15" s="6" t="s">
        <v>97</v>
      </c>
      <c r="C15" s="12" t="s">
        <v>19</v>
      </c>
      <c r="D15" s="19" t="s">
        <v>142</v>
      </c>
      <c r="E15" s="19" t="s">
        <v>142</v>
      </c>
      <c r="F15" s="18">
        <v>840624565.64999998</v>
      </c>
    </row>
    <row r="16" spans="1:6" x14ac:dyDescent="0.25">
      <c r="B16" s="5" t="s">
        <v>98</v>
      </c>
      <c r="C16" s="12" t="s">
        <v>21</v>
      </c>
      <c r="D16" s="19" t="s">
        <v>142</v>
      </c>
      <c r="E16" s="19" t="s">
        <v>142</v>
      </c>
      <c r="F16" s="18">
        <v>191880387.25</v>
      </c>
    </row>
    <row r="17" spans="2:6" x14ac:dyDescent="0.25">
      <c r="B17" s="5" t="s">
        <v>99</v>
      </c>
      <c r="C17" s="12" t="s">
        <v>23</v>
      </c>
      <c r="D17" s="19" t="s">
        <v>142</v>
      </c>
      <c r="E17" s="19" t="s">
        <v>142</v>
      </c>
      <c r="F17" s="18">
        <v>1875610868.2900002</v>
      </c>
    </row>
    <row r="18" spans="2:6" x14ac:dyDescent="0.25">
      <c r="B18" s="5" t="s">
        <v>100</v>
      </c>
      <c r="C18" s="12" t="s">
        <v>25</v>
      </c>
      <c r="D18" s="19" t="s">
        <v>142</v>
      </c>
      <c r="E18" s="19" t="s">
        <v>142</v>
      </c>
      <c r="F18" s="18">
        <v>8313919552.6999998</v>
      </c>
    </row>
    <row r="19" spans="2:6" x14ac:dyDescent="0.25">
      <c r="B19" s="4" t="s">
        <v>101</v>
      </c>
      <c r="C19" s="12" t="s">
        <v>27</v>
      </c>
      <c r="D19" s="19" t="s">
        <v>142</v>
      </c>
      <c r="E19" s="19" t="s">
        <v>142</v>
      </c>
      <c r="F19" s="18">
        <v>556924726.02999997</v>
      </c>
    </row>
    <row r="20" spans="2:6" x14ac:dyDescent="0.25">
      <c r="B20" s="4" t="s">
        <v>102</v>
      </c>
      <c r="C20" s="12" t="s">
        <v>29</v>
      </c>
      <c r="D20" s="17">
        <f t="shared" ref="D20:D34" si="0">F20+E20</f>
        <v>68584251918.150002</v>
      </c>
      <c r="E20" s="17">
        <f>E21+E24+E25+E28+E31</f>
        <v>9679700222.7900009</v>
      </c>
      <c r="F20" s="17">
        <f>F21+F24+F25+F28+F31</f>
        <v>58904551695.360001</v>
      </c>
    </row>
    <row r="21" spans="2:6" x14ac:dyDescent="0.25">
      <c r="B21" s="5" t="s">
        <v>103</v>
      </c>
      <c r="C21" s="12" t="s">
        <v>31</v>
      </c>
      <c r="D21" s="17">
        <f t="shared" si="0"/>
        <v>7221567554.2600002</v>
      </c>
      <c r="E21" s="17">
        <f>E22+E23</f>
        <v>1589850509.0699999</v>
      </c>
      <c r="F21" s="17">
        <f>F22+F23</f>
        <v>5631717045.1900005</v>
      </c>
    </row>
    <row r="22" spans="2:6" x14ac:dyDescent="0.25">
      <c r="B22" s="6" t="s">
        <v>104</v>
      </c>
      <c r="C22" s="12" t="s">
        <v>33</v>
      </c>
      <c r="D22" s="17">
        <f t="shared" si="0"/>
        <v>159089972.21000001</v>
      </c>
      <c r="E22" s="18">
        <v>13739472</v>
      </c>
      <c r="F22" s="18">
        <v>145350500.21000001</v>
      </c>
    </row>
    <row r="23" spans="2:6" x14ac:dyDescent="0.25">
      <c r="B23" s="6" t="s">
        <v>105</v>
      </c>
      <c r="C23" s="12" t="s">
        <v>35</v>
      </c>
      <c r="D23" s="17">
        <f t="shared" si="0"/>
        <v>7062477582.0500002</v>
      </c>
      <c r="E23" s="18">
        <v>1576111037.0699999</v>
      </c>
      <c r="F23" s="18">
        <v>5486366544.9800005</v>
      </c>
    </row>
    <row r="24" spans="2:6" x14ac:dyDescent="0.25">
      <c r="B24" s="5" t="s">
        <v>106</v>
      </c>
      <c r="C24" s="12" t="s">
        <v>37</v>
      </c>
      <c r="D24" s="17">
        <f t="shared" si="0"/>
        <v>37587634248.889999</v>
      </c>
      <c r="E24" s="18">
        <v>0</v>
      </c>
      <c r="F24" s="18">
        <v>37587634248.889999</v>
      </c>
    </row>
    <row r="25" spans="2:6" x14ac:dyDescent="0.25">
      <c r="B25" s="5" t="s">
        <v>107</v>
      </c>
      <c r="C25" s="12" t="s">
        <v>39</v>
      </c>
      <c r="D25" s="17">
        <f t="shared" si="0"/>
        <v>20325157323.799999</v>
      </c>
      <c r="E25" s="17">
        <f>E26+E27</f>
        <v>8017795808.7200003</v>
      </c>
      <c r="F25" s="17">
        <f>F26+F27</f>
        <v>12307361515.079998</v>
      </c>
    </row>
    <row r="26" spans="2:6" x14ac:dyDescent="0.25">
      <c r="B26" s="6" t="s">
        <v>108</v>
      </c>
      <c r="C26" s="12" t="s">
        <v>41</v>
      </c>
      <c r="D26" s="17">
        <f t="shared" si="0"/>
        <v>4567133534.7799997</v>
      </c>
      <c r="E26" s="18">
        <v>1129176256.79</v>
      </c>
      <c r="F26" s="18">
        <v>3437957277.9899998</v>
      </c>
    </row>
    <row r="27" spans="2:6" x14ac:dyDescent="0.25">
      <c r="B27" s="6" t="s">
        <v>109</v>
      </c>
      <c r="C27" s="12" t="s">
        <v>43</v>
      </c>
      <c r="D27" s="17">
        <f t="shared" si="0"/>
        <v>15758023789.019999</v>
      </c>
      <c r="E27" s="18">
        <v>6888619551.9300003</v>
      </c>
      <c r="F27" s="18">
        <v>8869404237.0899982</v>
      </c>
    </row>
    <row r="28" spans="2:6" x14ac:dyDescent="0.25">
      <c r="B28" s="5" t="s">
        <v>110</v>
      </c>
      <c r="C28" s="12" t="s">
        <v>45</v>
      </c>
      <c r="D28" s="17">
        <f t="shared" si="0"/>
        <v>787579626.20000005</v>
      </c>
      <c r="E28" s="17">
        <f>E29+E30</f>
        <v>72053905</v>
      </c>
      <c r="F28" s="17">
        <f>F29+F30</f>
        <v>715525721.20000005</v>
      </c>
    </row>
    <row r="29" spans="2:6" x14ac:dyDescent="0.25">
      <c r="B29" s="6" t="s">
        <v>111</v>
      </c>
      <c r="C29" s="12" t="s">
        <v>47</v>
      </c>
      <c r="D29" s="17">
        <f t="shared" si="0"/>
        <v>573603367.96000004</v>
      </c>
      <c r="E29" s="18">
        <v>0</v>
      </c>
      <c r="F29" s="18">
        <v>573603367.96000004</v>
      </c>
    </row>
    <row r="30" spans="2:6" x14ac:dyDescent="0.25">
      <c r="B30" s="6" t="s">
        <v>112</v>
      </c>
      <c r="C30" s="12" t="s">
        <v>49</v>
      </c>
      <c r="D30" s="17">
        <f t="shared" si="0"/>
        <v>213976258.24000001</v>
      </c>
      <c r="E30" s="18">
        <v>72053905</v>
      </c>
      <c r="F30" s="18">
        <v>141922353.24000001</v>
      </c>
    </row>
    <row r="31" spans="2:6" x14ac:dyDescent="0.25">
      <c r="B31" s="5" t="s">
        <v>113</v>
      </c>
      <c r="C31" s="12" t="s">
        <v>51</v>
      </c>
      <c r="D31" s="17">
        <f t="shared" si="0"/>
        <v>2662313165</v>
      </c>
      <c r="E31" s="17">
        <f>E32+E33</f>
        <v>0</v>
      </c>
      <c r="F31" s="17">
        <f>F32+F33</f>
        <v>2662313165</v>
      </c>
    </row>
    <row r="32" spans="2:6" x14ac:dyDescent="0.25">
      <c r="B32" s="6" t="s">
        <v>114</v>
      </c>
      <c r="C32" s="12" t="s">
        <v>53</v>
      </c>
      <c r="D32" s="17">
        <f t="shared" si="0"/>
        <v>2661396977</v>
      </c>
      <c r="E32" s="18"/>
      <c r="F32" s="18">
        <v>2661396977</v>
      </c>
    </row>
    <row r="33" spans="2:6" x14ac:dyDescent="0.25">
      <c r="B33" s="6" t="s">
        <v>115</v>
      </c>
      <c r="C33" s="12" t="s">
        <v>55</v>
      </c>
      <c r="D33" s="17">
        <f t="shared" si="0"/>
        <v>916188</v>
      </c>
      <c r="E33" s="18">
        <v>0</v>
      </c>
      <c r="F33" s="18">
        <v>916188</v>
      </c>
    </row>
    <row r="34" spans="2:6" x14ac:dyDescent="0.25">
      <c r="B34" s="4" t="s">
        <v>116</v>
      </c>
      <c r="C34" s="12" t="s">
        <v>57</v>
      </c>
      <c r="D34" s="17">
        <f t="shared" si="0"/>
        <v>9267811462.5900002</v>
      </c>
      <c r="E34" s="18">
        <v>0</v>
      </c>
      <c r="F34" s="18">
        <v>9267811462.5900002</v>
      </c>
    </row>
    <row r="35" spans="2:6" x14ac:dyDescent="0.25">
      <c r="B35" s="4" t="s">
        <v>117</v>
      </c>
      <c r="C35" s="12" t="s">
        <v>59</v>
      </c>
      <c r="D35" s="19" t="s">
        <v>142</v>
      </c>
      <c r="E35" s="19" t="s">
        <v>142</v>
      </c>
      <c r="F35" s="17">
        <f>F36+F37+F38</f>
        <v>1529570751.6600001</v>
      </c>
    </row>
    <row r="36" spans="2:6" x14ac:dyDescent="0.25">
      <c r="B36" s="5" t="s">
        <v>118</v>
      </c>
      <c r="C36" s="12" t="s">
        <v>61</v>
      </c>
      <c r="D36" s="19" t="s">
        <v>142</v>
      </c>
      <c r="E36" s="19" t="s">
        <v>142</v>
      </c>
      <c r="F36" s="18">
        <v>108806962</v>
      </c>
    </row>
    <row r="37" spans="2:6" x14ac:dyDescent="0.25">
      <c r="B37" s="5" t="s">
        <v>119</v>
      </c>
      <c r="C37" s="12" t="s">
        <v>63</v>
      </c>
      <c r="D37" s="19" t="s">
        <v>142</v>
      </c>
      <c r="E37" s="19" t="s">
        <v>142</v>
      </c>
      <c r="F37" s="18">
        <v>1420583705.6600001</v>
      </c>
    </row>
    <row r="38" spans="2:6" x14ac:dyDescent="0.25">
      <c r="B38" s="5" t="s">
        <v>120</v>
      </c>
      <c r="C38" s="12" t="s">
        <v>65</v>
      </c>
      <c r="D38" s="19" t="s">
        <v>142</v>
      </c>
      <c r="E38" s="19" t="s">
        <v>142</v>
      </c>
      <c r="F38" s="18">
        <v>180084</v>
      </c>
    </row>
    <row r="39" spans="2:6" x14ac:dyDescent="0.25">
      <c r="B39" s="4" t="s">
        <v>121</v>
      </c>
      <c r="C39" s="12" t="s">
        <v>67</v>
      </c>
      <c r="D39" s="19" t="s">
        <v>142</v>
      </c>
      <c r="E39" s="19" t="s">
        <v>142</v>
      </c>
      <c r="F39" s="18">
        <v>4498917415.4499998</v>
      </c>
    </row>
    <row r="40" spans="2:6" x14ac:dyDescent="0.25">
      <c r="B40" s="4" t="s">
        <v>122</v>
      </c>
      <c r="C40" s="12" t="s">
        <v>69</v>
      </c>
      <c r="D40" s="19" t="s">
        <v>142</v>
      </c>
      <c r="E40" s="19" t="s">
        <v>142</v>
      </c>
      <c r="F40" s="17">
        <f>F41+F42+F43+F45+F46+F48+F49</f>
        <v>2941584076.7299995</v>
      </c>
    </row>
    <row r="41" spans="2:6" x14ac:dyDescent="0.25">
      <c r="B41" s="5" t="s">
        <v>123</v>
      </c>
      <c r="C41" s="12" t="s">
        <v>71</v>
      </c>
      <c r="D41" s="19" t="s">
        <v>142</v>
      </c>
      <c r="E41" s="19" t="s">
        <v>142</v>
      </c>
      <c r="F41" s="18">
        <v>2360368152.1399999</v>
      </c>
    </row>
    <row r="42" spans="2:6" x14ac:dyDescent="0.25">
      <c r="B42" s="5" t="s">
        <v>124</v>
      </c>
      <c r="C42" s="12" t="s">
        <v>73</v>
      </c>
      <c r="D42" s="19" t="s">
        <v>142</v>
      </c>
      <c r="E42" s="19" t="s">
        <v>142</v>
      </c>
      <c r="F42" s="18">
        <v>141868027.88999999</v>
      </c>
    </row>
    <row r="43" spans="2:6" x14ac:dyDescent="0.25">
      <c r="B43" s="5" t="s">
        <v>125</v>
      </c>
      <c r="C43" s="12" t="s">
        <v>75</v>
      </c>
      <c r="D43" s="19" t="s">
        <v>142</v>
      </c>
      <c r="E43" s="19" t="s">
        <v>142</v>
      </c>
      <c r="F43" s="18">
        <v>0</v>
      </c>
    </row>
    <row r="44" spans="2:6" x14ac:dyDescent="0.25">
      <c r="B44" s="6" t="s">
        <v>126</v>
      </c>
      <c r="C44" s="12" t="s">
        <v>77</v>
      </c>
      <c r="D44" s="19" t="s">
        <v>142</v>
      </c>
      <c r="E44" s="19" t="s">
        <v>142</v>
      </c>
      <c r="F44" s="18">
        <v>0</v>
      </c>
    </row>
    <row r="45" spans="2:6" x14ac:dyDescent="0.25">
      <c r="B45" s="5" t="s">
        <v>127</v>
      </c>
      <c r="C45" s="12" t="s">
        <v>79</v>
      </c>
      <c r="D45" s="19" t="s">
        <v>142</v>
      </c>
      <c r="E45" s="19" t="s">
        <v>142</v>
      </c>
      <c r="F45" s="18">
        <v>305901.81</v>
      </c>
    </row>
    <row r="46" spans="2:6" x14ac:dyDescent="0.25">
      <c r="B46" s="5" t="s">
        <v>128</v>
      </c>
      <c r="C46" s="12" t="s">
        <v>81</v>
      </c>
      <c r="D46" s="19" t="s">
        <v>142</v>
      </c>
      <c r="E46" s="19" t="s">
        <v>142</v>
      </c>
      <c r="F46" s="18">
        <v>439041994.88999999</v>
      </c>
    </row>
    <row r="47" spans="2:6" x14ac:dyDescent="0.25">
      <c r="B47" s="6" t="s">
        <v>129</v>
      </c>
      <c r="C47" s="12" t="s">
        <v>83</v>
      </c>
      <c r="D47" s="19" t="s">
        <v>142</v>
      </c>
      <c r="E47" s="19" t="s">
        <v>142</v>
      </c>
      <c r="F47" s="18">
        <v>81144505.960000008</v>
      </c>
    </row>
    <row r="48" spans="2:6" x14ac:dyDescent="0.25">
      <c r="B48" s="5" t="s">
        <v>130</v>
      </c>
      <c r="C48" s="12" t="s">
        <v>85</v>
      </c>
      <c r="D48" s="19" t="s">
        <v>142</v>
      </c>
      <c r="E48" s="19" t="s">
        <v>142</v>
      </c>
      <c r="F48" s="18">
        <v>0</v>
      </c>
    </row>
    <row r="49" spans="2:6" x14ac:dyDescent="0.25">
      <c r="B49" s="5" t="s">
        <v>131</v>
      </c>
      <c r="C49" s="12" t="s">
        <v>132</v>
      </c>
      <c r="D49" s="19" t="s">
        <v>142</v>
      </c>
      <c r="E49" s="19" t="s">
        <v>142</v>
      </c>
      <c r="F49" s="18">
        <v>0</v>
      </c>
    </row>
    <row r="50" spans="2:6" x14ac:dyDescent="0.25">
      <c r="B50" s="4" t="s">
        <v>133</v>
      </c>
      <c r="C50" s="12" t="s">
        <v>134</v>
      </c>
      <c r="D50" s="19" t="s">
        <v>142</v>
      </c>
      <c r="E50" s="19" t="s">
        <v>142</v>
      </c>
      <c r="F50" s="17">
        <f>F51+F52</f>
        <v>2614235459.7399998</v>
      </c>
    </row>
    <row r="51" spans="2:6" x14ac:dyDescent="0.25">
      <c r="B51" s="5" t="s">
        <v>135</v>
      </c>
      <c r="C51" s="12" t="s">
        <v>136</v>
      </c>
      <c r="D51" s="19" t="s">
        <v>142</v>
      </c>
      <c r="E51" s="19" t="s">
        <v>142</v>
      </c>
      <c r="F51" s="18">
        <v>862692298.76999962</v>
      </c>
    </row>
    <row r="52" spans="2:6" x14ac:dyDescent="0.25">
      <c r="B52" s="5" t="s">
        <v>137</v>
      </c>
      <c r="C52" s="12" t="s">
        <v>138</v>
      </c>
      <c r="D52" s="19" t="s">
        <v>142</v>
      </c>
      <c r="E52" s="19" t="s">
        <v>142</v>
      </c>
      <c r="F52" s="18">
        <v>1751543160.97</v>
      </c>
    </row>
    <row r="53" spans="2:6" x14ac:dyDescent="0.25">
      <c r="B53" s="6" t="s">
        <v>139</v>
      </c>
      <c r="C53" s="12" t="s">
        <v>140</v>
      </c>
      <c r="D53" s="19" t="s">
        <v>142</v>
      </c>
      <c r="E53" s="19" t="s">
        <v>142</v>
      </c>
      <c r="F53" s="18">
        <v>1751543160.97</v>
      </c>
    </row>
  </sheetData>
  <printOptions gridLines="1" gridLinesSet="0"/>
  <pageMargins left="0" right="0" top="0" bottom="0" header="0" footer="0"/>
  <pageSetup paperSize="9" fitToHeight="0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E370C-476D-48EC-BDDD-00B9FCF10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4AD85-F663-4DD8-9DAA-6AEB0524CF1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1afc535-a926-455b-af7c-6ef90436a94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AE9C12-53A7-4027-AC88-EEF001617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Ondráček Milan</cp:lastModifiedBy>
  <dcterms:created xsi:type="dcterms:W3CDTF">2021-05-24T10:20:53Z</dcterms:created>
  <dcterms:modified xsi:type="dcterms:W3CDTF">2021-08-01T10:22:42Z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ContentTypeId">
    <vt:lpwstr>0x010100B4989174E9C0EC4A912DBE8359A54343</vt:lpwstr>
  </property>
</Properties>
</file>