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2\KOOP\31122022\"/>
    </mc:Choice>
  </mc:AlternateContent>
  <xr:revisionPtr revIDLastSave="0" documentId="8_{80E3D942-0B6C-4FEF-B9F4-2C96B354D11A}" xr6:coauthVersionLast="47" xr6:coauthVersionMax="47" xr10:uidLastSave="{00000000-0000-0000-0000-000000000000}"/>
  <bookViews>
    <workbookView xWindow="28680" yWindow="-2730" windowWidth="19440" windowHeight="15000" xr2:uid="{00000000-000D-0000-FFFF-FFFF00000000}"/>
  </bookViews>
  <sheets>
    <sheet name="ROPO10_11" sheetId="1" r:id="rId1"/>
    <sheet name="ROPO10_2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  <c r="F50" i="2" l="1"/>
  <c r="F40" i="2"/>
  <c r="F35" i="2"/>
  <c r="D34" i="2"/>
  <c r="D33" i="2"/>
  <c r="D32" i="2"/>
  <c r="F31" i="2"/>
  <c r="E31" i="2"/>
  <c r="D30" i="2"/>
  <c r="D29" i="2"/>
  <c r="F28" i="2"/>
  <c r="E28" i="2"/>
  <c r="D27" i="2"/>
  <c r="D26" i="2"/>
  <c r="F25" i="2"/>
  <c r="E25" i="2"/>
  <c r="D24" i="2"/>
  <c r="D23" i="2"/>
  <c r="D22" i="2"/>
  <c r="F21" i="2"/>
  <c r="E21" i="2"/>
  <c r="F9" i="2"/>
  <c r="D48" i="1"/>
  <c r="D47" i="1"/>
  <c r="D46" i="1"/>
  <c r="D45" i="1"/>
  <c r="F44" i="1"/>
  <c r="E44" i="1"/>
  <c r="E42" i="1" s="1"/>
  <c r="D43" i="1"/>
  <c r="D41" i="1"/>
  <c r="D40" i="1"/>
  <c r="D39" i="1"/>
  <c r="F38" i="1"/>
  <c r="D38" i="1" s="1"/>
  <c r="E38" i="1"/>
  <c r="D37" i="1"/>
  <c r="D36" i="1"/>
  <c r="D35" i="1"/>
  <c r="D34" i="1"/>
  <c r="D33" i="1"/>
  <c r="F32" i="1"/>
  <c r="E32" i="1"/>
  <c r="E31" i="1" s="1"/>
  <c r="D30" i="1"/>
  <c r="D29" i="1"/>
  <c r="D28" i="1"/>
  <c r="D27" i="1"/>
  <c r="D26" i="1"/>
  <c r="D25" i="1"/>
  <c r="D24" i="1"/>
  <c r="D23" i="1"/>
  <c r="F22" i="1"/>
  <c r="E22" i="1"/>
  <c r="E20" i="1" s="1"/>
  <c r="D21" i="1"/>
  <c r="D19" i="1"/>
  <c r="D18" i="1"/>
  <c r="D17" i="1"/>
  <c r="D16" i="1"/>
  <c r="F15" i="1"/>
  <c r="E15" i="1"/>
  <c r="D14" i="1"/>
  <c r="D13" i="1"/>
  <c r="D11" i="1"/>
  <c r="D10" i="1"/>
  <c r="D9" i="1"/>
  <c r="D31" i="2" l="1"/>
  <c r="D28" i="2"/>
  <c r="D44" i="1"/>
  <c r="D25" i="2"/>
  <c r="D21" i="2"/>
  <c r="D32" i="1"/>
  <c r="E20" i="2"/>
  <c r="F20" i="2"/>
  <c r="D22" i="1"/>
  <c r="E12" i="1"/>
  <c r="E8" i="1" s="1"/>
  <c r="D15" i="1"/>
  <c r="F31" i="1"/>
  <c r="D31" i="1" s="1"/>
  <c r="F20" i="1"/>
  <c r="D20" i="1" s="1"/>
  <c r="F42" i="1"/>
  <c r="D42" i="1" s="1"/>
  <c r="D20" i="2" l="1"/>
  <c r="F8" i="2"/>
  <c r="F12" i="1"/>
  <c r="D12" i="1" l="1"/>
  <c r="F8" i="1"/>
  <c r="D8" i="1" s="1"/>
</calcChain>
</file>

<file path=xl/sharedStrings.xml><?xml version="1.0" encoding="utf-8"?>
<sst xmlns="http://schemas.openxmlformats.org/spreadsheetml/2006/main" count="253" uniqueCount="144">
  <si>
    <t>1</t>
  </si>
  <si>
    <t>ROPO10_11 - Rozvahová aktiva</t>
  </si>
  <si>
    <t>47116617 - Kooperativa pojišťovna, a.s., Vienna Insurance Group</t>
  </si>
  <si>
    <t>Údaj nekompenzovaný o opravné položky a oprávky ∑</t>
  </si>
  <si>
    <t>Opravné položky a oprávky</t>
  </si>
  <si>
    <t>Údaj kompenzovaný o opravné položky a oprávky</t>
  </si>
  <si>
    <t>@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</si>
  <si>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</si>
  <si>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</si>
  <si>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</si>
  <si>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</si>
  <si>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</si>
  <si>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</si>
  <si>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</si>
  <si>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</si>
  <si>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</si>
  <si>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</si>
  <si>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</si>
  <si>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</si>
  <si>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</si>
  <si>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</si>
  <si>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</si>
  <si>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</si>
  <si>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</si>
  <si>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</si>
  <si>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</si>
  <si>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</si>
  <si>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</si>
  <si>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</si>
  <si>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</si>
  <si>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</si>
  <si>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</si>
  <si>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</si>
  <si>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</si>
  <si>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</si>
  <si>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</si>
  <si>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</si>
  <si>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</si>
  <si>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</si>
  <si>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</si>
  <si>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</si>
  <si>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</si>
  <si>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</si>
  <si>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</si>
  <si>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</si>
  <si>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</si>
  <si>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</si>
  <si>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</si>
  <si>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</si>
  <si>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</si>
  <si>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</si>
  <si>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</si>
  <si>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</si>
  <si>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</si>
  <si>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</si>
  <si>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</si>
  <si>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</si>
  <si>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</si>
  <si>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</si>
  <si>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</si>
  <si>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</si>
  <si>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</si>
  <si>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</si>
  <si>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</si>
  <si>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</si>
  <si>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</si>
  <si>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</si>
  <si>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</si>
  <si>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</si>
  <si>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</si>
  <si>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</si>
  <si>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</si>
  <si>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</si>
  <si>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</si>
  <si>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</si>
  <si>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</si>
  <si>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</si>
  <si>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</si>
  <si>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</si>
  <si>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</si>
  <si>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</si>
  <si>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</si>
  <si>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</si>
  <si>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</si>
  <si>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</si>
  <si>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</si>
  <si>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</si>
  <si>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</si>
  <si>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ROPO10_21 - Rozvahová pasiva</t>
  </si>
  <si>
    <t>Hrubá hodnota ∑</t>
  </si>
  <si>
    <t>Hodnota zajištění</t>
  </si>
  <si>
    <t>Čistá hodnota</t>
  </si>
  <si>
    <t>Pasiva celkem ∑</t>
  </si>
  <si>
    <t>X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</si>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</sst>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8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000000"/>
      <name val="Calibri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Alignment="0"/>
  </cellStyleXfs>
  <cellXfs count="20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left" indent="3"/>
    </xf>
    <xf numFmtId="49" fontId="2" fillId="0" borderId="1" xfId="0" applyNumberFormat="1" applyFont="1" applyBorder="1" applyAlignment="1">
      <alignment horizontal="left" indent="4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4" fontId="7" fillId="0" borderId="0" xfId="1" applyNumberFormat="1" applyFont="1" applyAlignment="1">
      <alignment horizontal="right"/>
    </xf>
    <xf numFmtId="14" fontId="3" fillId="0" borderId="0" xfId="0" applyNumberFormat="1" applyFont="1"/>
  </cellXfs>
  <cellStyles count="2">
    <cellStyle name="Normální" xfId="0" builtinId="0" customBuiltin="1"/>
    <cellStyle name="Normální 2" xfId="1" xr:uid="{B344FC19-DD01-45E5-8012-2E3405FB7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G51"/>
  <sheetViews>
    <sheetView tabSelected="1" workbookViewId="0">
      <pane xSplit="3" ySplit="7" topLeftCell="D8" activePane="bottomRight" state="frozen"/>
      <selection pane="topRight" activeCell="F1" sqref="F1"/>
      <selection pane="bottomLeft" activeCell="F1" sqref="F1"/>
      <selection pane="bottomRight" activeCell="F1" sqref="F1"/>
    </sheetView>
  </sheetViews>
  <sheetFormatPr defaultColWidth="9.140625" defaultRowHeight="11.25" x14ac:dyDescent="0.2"/>
  <cols>
    <col min="1" max="1" width="16.85546875" style="1" customWidth="1"/>
    <col min="2" max="2" width="53.85546875" style="1" bestFit="1" customWidth="1"/>
    <col min="3" max="3" width="8.7109375" style="1" customWidth="1"/>
    <col min="4" max="6" width="16.7109375" style="1" customWidth="1"/>
    <col min="7" max="7" width="10.42578125" style="1" bestFit="1" customWidth="1"/>
    <col min="8" max="16384" width="9.140625" style="1"/>
  </cols>
  <sheetData>
    <row r="1" spans="1:7" ht="14.25" customHeight="1" x14ac:dyDescent="0.2">
      <c r="A1" s="8" t="s">
        <v>1</v>
      </c>
      <c r="F1" s="18">
        <v>44926</v>
      </c>
    </row>
    <row r="2" spans="1:7" x14ac:dyDescent="0.2">
      <c r="A2" s="9" t="s">
        <v>2</v>
      </c>
      <c r="E2" s="9"/>
      <c r="F2" s="9"/>
    </row>
    <row r="5" spans="1:7" s="12" customFormat="1" x14ac:dyDescent="0.2">
      <c r="A5" s="1"/>
      <c r="B5" s="1"/>
    </row>
    <row r="6" spans="1:7" s="12" customFormat="1" ht="33.75" x14ac:dyDescent="0.25">
      <c r="D6" s="13" t="s">
        <v>3</v>
      </c>
      <c r="E6" s="13" t="s">
        <v>4</v>
      </c>
      <c r="F6" s="13" t="s">
        <v>5</v>
      </c>
    </row>
    <row r="7" spans="1:7" x14ac:dyDescent="0.2">
      <c r="C7" s="10" t="s">
        <v>6</v>
      </c>
      <c r="D7" s="11" t="s">
        <v>0</v>
      </c>
      <c r="E7" s="11" t="s">
        <v>7</v>
      </c>
      <c r="F7" s="11" t="s">
        <v>8</v>
      </c>
      <c r="G7" s="12"/>
    </row>
    <row r="8" spans="1:7" x14ac:dyDescent="0.2">
      <c r="B8" s="2" t="s">
        <v>9</v>
      </c>
      <c r="C8" s="11" t="s">
        <v>0</v>
      </c>
      <c r="D8" s="16">
        <f t="shared" ref="D8:D48" si="0">F8+E8</f>
        <v>100041214659.94</v>
      </c>
      <c r="E8" s="16">
        <f>E9+E10+E12+E30+E31+E38+E42</f>
        <v>5183663500.6100006</v>
      </c>
      <c r="F8" s="16">
        <f>F9+F10+F12+F30+F31+F38+F42</f>
        <v>94857551159.330002</v>
      </c>
      <c r="G8" s="12"/>
    </row>
    <row r="9" spans="1:7" x14ac:dyDescent="0.2">
      <c r="B9" s="4" t="s">
        <v>10</v>
      </c>
      <c r="C9" s="11" t="s">
        <v>7</v>
      </c>
      <c r="D9" s="16">
        <f t="shared" si="0"/>
        <v>0</v>
      </c>
      <c r="E9" s="17">
        <v>0</v>
      </c>
      <c r="F9" s="17">
        <v>0</v>
      </c>
      <c r="G9" s="12"/>
    </row>
    <row r="10" spans="1:7" x14ac:dyDescent="0.2">
      <c r="B10" s="4" t="s">
        <v>11</v>
      </c>
      <c r="C10" s="11" t="s">
        <v>8</v>
      </c>
      <c r="D10" s="16">
        <f t="shared" si="0"/>
        <v>3398560770.9499998</v>
      </c>
      <c r="E10" s="17">
        <v>2621436501.4100003</v>
      </c>
      <c r="F10" s="17">
        <v>777124269.53999972</v>
      </c>
      <c r="G10" s="12"/>
    </row>
    <row r="11" spans="1:7" x14ac:dyDescent="0.2">
      <c r="B11" s="5" t="s">
        <v>12</v>
      </c>
      <c r="C11" s="11" t="s">
        <v>13</v>
      </c>
      <c r="D11" s="16">
        <f t="shared" si="0"/>
        <v>0</v>
      </c>
      <c r="E11" s="17">
        <v>0</v>
      </c>
      <c r="F11" s="17">
        <v>0</v>
      </c>
      <c r="G11" s="12"/>
    </row>
    <row r="12" spans="1:7" x14ac:dyDescent="0.2">
      <c r="B12" s="4" t="s">
        <v>14</v>
      </c>
      <c r="C12" s="11" t="s">
        <v>15</v>
      </c>
      <c r="D12" s="16">
        <f t="shared" si="0"/>
        <v>66358314501.139992</v>
      </c>
      <c r="E12" s="16">
        <f>E13+E15+E20+E29</f>
        <v>1204750513.73</v>
      </c>
      <c r="F12" s="16">
        <f>F13+F15+F20+F29</f>
        <v>65153563987.409988</v>
      </c>
      <c r="G12" s="12"/>
    </row>
    <row r="13" spans="1:7" x14ac:dyDescent="0.2">
      <c r="B13" s="5" t="s">
        <v>16</v>
      </c>
      <c r="C13" s="11" t="s">
        <v>17</v>
      </c>
      <c r="D13" s="16">
        <f t="shared" si="0"/>
        <v>2420833742.9299998</v>
      </c>
      <c r="E13" s="17">
        <v>1204750513.73</v>
      </c>
      <c r="F13" s="17">
        <v>1216083229.1999998</v>
      </c>
      <c r="G13" s="12"/>
    </row>
    <row r="14" spans="1:7" x14ac:dyDescent="0.2">
      <c r="B14" s="6" t="s">
        <v>18</v>
      </c>
      <c r="C14" s="11" t="s">
        <v>19</v>
      </c>
      <c r="D14" s="16">
        <f t="shared" si="0"/>
        <v>2015051475.3099999</v>
      </c>
      <c r="E14" s="17">
        <v>1144951411.6400001</v>
      </c>
      <c r="F14" s="17">
        <v>870100063.66999984</v>
      </c>
      <c r="G14" s="12"/>
    </row>
    <row r="15" spans="1:7" x14ac:dyDescent="0.2">
      <c r="B15" s="5" t="s">
        <v>20</v>
      </c>
      <c r="C15" s="11" t="s">
        <v>21</v>
      </c>
      <c r="D15" s="16">
        <f t="shared" si="0"/>
        <v>5187401809.4300003</v>
      </c>
      <c r="E15" s="16">
        <f>E16+E17+E18+E19</f>
        <v>0</v>
      </c>
      <c r="F15" s="16">
        <f>F16+F17+F18+F19</f>
        <v>5187401809.4300003</v>
      </c>
      <c r="G15" s="12"/>
    </row>
    <row r="16" spans="1:7" x14ac:dyDescent="0.2">
      <c r="B16" s="6" t="s">
        <v>22</v>
      </c>
      <c r="C16" s="11" t="s">
        <v>23</v>
      </c>
      <c r="D16" s="16">
        <f t="shared" si="0"/>
        <v>4806684895.1300001</v>
      </c>
      <c r="E16" s="17">
        <v>0</v>
      </c>
      <c r="F16" s="17">
        <v>4806684895.1300001</v>
      </c>
      <c r="G16" s="12"/>
    </row>
    <row r="17" spans="2:7" x14ac:dyDescent="0.2">
      <c r="B17" s="6" t="s">
        <v>24</v>
      </c>
      <c r="C17" s="11" t="s">
        <v>25</v>
      </c>
      <c r="D17" s="16">
        <f t="shared" si="0"/>
        <v>380716914.30000001</v>
      </c>
      <c r="E17" s="17">
        <v>0</v>
      </c>
      <c r="F17" s="17">
        <v>380716914.30000001</v>
      </c>
      <c r="G17" s="12"/>
    </row>
    <row r="18" spans="2:7" x14ac:dyDescent="0.2">
      <c r="B18" s="6" t="s">
        <v>26</v>
      </c>
      <c r="C18" s="11" t="s">
        <v>27</v>
      </c>
      <c r="D18" s="16">
        <f t="shared" si="0"/>
        <v>0</v>
      </c>
      <c r="E18" s="17">
        <v>0</v>
      </c>
      <c r="F18" s="17">
        <v>0</v>
      </c>
      <c r="G18" s="12"/>
    </row>
    <row r="19" spans="2:7" x14ac:dyDescent="0.2">
      <c r="B19" s="6" t="s">
        <v>28</v>
      </c>
      <c r="C19" s="11" t="s">
        <v>29</v>
      </c>
      <c r="D19" s="16">
        <f t="shared" si="0"/>
        <v>0</v>
      </c>
      <c r="E19" s="17">
        <v>0</v>
      </c>
      <c r="F19" s="17">
        <v>0</v>
      </c>
      <c r="G19" s="12"/>
    </row>
    <row r="20" spans="2:7" x14ac:dyDescent="0.2">
      <c r="B20" s="5" t="s">
        <v>30</v>
      </c>
      <c r="C20" s="11" t="s">
        <v>31</v>
      </c>
      <c r="D20" s="16">
        <f t="shared" si="0"/>
        <v>58750078948.779991</v>
      </c>
      <c r="E20" s="16">
        <f>E21+E22+E25+E26+E27+E28</f>
        <v>0</v>
      </c>
      <c r="F20" s="16">
        <f>F21+F22+F25+F26+F27+F28</f>
        <v>58750078948.779991</v>
      </c>
      <c r="G20" s="12"/>
    </row>
    <row r="21" spans="2:7" x14ac:dyDescent="0.2">
      <c r="B21" s="6" t="s">
        <v>32</v>
      </c>
      <c r="C21" s="11" t="s">
        <v>33</v>
      </c>
      <c r="D21" s="16">
        <f t="shared" si="0"/>
        <v>6466312499.0000019</v>
      </c>
      <c r="E21" s="17">
        <v>0</v>
      </c>
      <c r="F21" s="17">
        <v>6466312499.0000019</v>
      </c>
      <c r="G21" s="12"/>
    </row>
    <row r="22" spans="2:7" x14ac:dyDescent="0.2">
      <c r="B22" s="6" t="s">
        <v>34</v>
      </c>
      <c r="C22" s="11" t="s">
        <v>35</v>
      </c>
      <c r="D22" s="16">
        <f t="shared" si="0"/>
        <v>46016822646.149994</v>
      </c>
      <c r="E22" s="16">
        <f>E23+E24</f>
        <v>0</v>
      </c>
      <c r="F22" s="16">
        <f>F23+F24</f>
        <v>46016822646.149994</v>
      </c>
      <c r="G22" s="12"/>
    </row>
    <row r="23" spans="2:7" x14ac:dyDescent="0.2">
      <c r="B23" s="7" t="s">
        <v>36</v>
      </c>
      <c r="C23" s="11" t="s">
        <v>37</v>
      </c>
      <c r="D23" s="16">
        <f t="shared" si="0"/>
        <v>14427216719.859999</v>
      </c>
      <c r="E23" s="17">
        <v>0</v>
      </c>
      <c r="F23" s="17">
        <v>14427216719.859999</v>
      </c>
      <c r="G23" s="12"/>
    </row>
    <row r="24" spans="2:7" x14ac:dyDescent="0.2">
      <c r="B24" s="7" t="s">
        <v>38</v>
      </c>
      <c r="C24" s="11" t="s">
        <v>39</v>
      </c>
      <c r="D24" s="16">
        <f t="shared" si="0"/>
        <v>31589605926.289997</v>
      </c>
      <c r="E24" s="17"/>
      <c r="F24" s="17">
        <v>31589605926.289997</v>
      </c>
      <c r="G24" s="12"/>
    </row>
    <row r="25" spans="2:7" x14ac:dyDescent="0.2">
      <c r="B25" s="6" t="s">
        <v>40</v>
      </c>
      <c r="C25" s="11" t="s">
        <v>41</v>
      </c>
      <c r="D25" s="16">
        <f t="shared" si="0"/>
        <v>0</v>
      </c>
      <c r="E25" s="17">
        <v>0</v>
      </c>
      <c r="F25" s="17">
        <v>0</v>
      </c>
      <c r="G25" s="12"/>
    </row>
    <row r="26" spans="2:7" x14ac:dyDescent="0.2">
      <c r="B26" s="6" t="s">
        <v>42</v>
      </c>
      <c r="C26" s="11" t="s">
        <v>43</v>
      </c>
      <c r="D26" s="16">
        <f t="shared" si="0"/>
        <v>2347383902.7800002</v>
      </c>
      <c r="E26" s="17">
        <v>0</v>
      </c>
      <c r="F26" s="17">
        <v>2347383902.7800002</v>
      </c>
      <c r="G26" s="12"/>
    </row>
    <row r="27" spans="2:7" x14ac:dyDescent="0.2">
      <c r="B27" s="6" t="s">
        <v>44</v>
      </c>
      <c r="C27" s="11" t="s">
        <v>45</v>
      </c>
      <c r="D27" s="16">
        <f t="shared" si="0"/>
        <v>3763774068.7800002</v>
      </c>
      <c r="E27" s="17">
        <v>0</v>
      </c>
      <c r="F27" s="17">
        <v>3763774068.7800002</v>
      </c>
      <c r="G27" s="12"/>
    </row>
    <row r="28" spans="2:7" x14ac:dyDescent="0.2">
      <c r="B28" s="6" t="s">
        <v>46</v>
      </c>
      <c r="C28" s="11" t="s">
        <v>47</v>
      </c>
      <c r="D28" s="16">
        <f t="shared" si="0"/>
        <v>155785832.06999999</v>
      </c>
      <c r="E28" s="17">
        <v>0</v>
      </c>
      <c r="F28" s="17">
        <v>155785832.06999999</v>
      </c>
      <c r="G28" s="12"/>
    </row>
    <row r="29" spans="2:7" x14ac:dyDescent="0.2">
      <c r="B29" s="5" t="s">
        <v>48</v>
      </c>
      <c r="C29" s="11" t="s">
        <v>49</v>
      </c>
      <c r="D29" s="16">
        <f t="shared" si="0"/>
        <v>0</v>
      </c>
      <c r="E29" s="17">
        <v>0</v>
      </c>
      <c r="F29" s="17">
        <v>0</v>
      </c>
      <c r="G29" s="12"/>
    </row>
    <row r="30" spans="2:7" x14ac:dyDescent="0.2">
      <c r="B30" s="4" t="s">
        <v>50</v>
      </c>
      <c r="C30" s="11" t="s">
        <v>51</v>
      </c>
      <c r="D30" s="16">
        <f t="shared" si="0"/>
        <v>7988845558.2799997</v>
      </c>
      <c r="E30" s="17">
        <v>0</v>
      </c>
      <c r="F30" s="17">
        <v>7988845558.2799997</v>
      </c>
      <c r="G30" s="12"/>
    </row>
    <row r="31" spans="2:7" x14ac:dyDescent="0.2">
      <c r="B31" s="4" t="s">
        <v>52</v>
      </c>
      <c r="C31" s="11" t="s">
        <v>53</v>
      </c>
      <c r="D31" s="16">
        <f t="shared" si="0"/>
        <v>8609341499.8800011</v>
      </c>
      <c r="E31" s="16">
        <f>E32+E35+E36</f>
        <v>488644455.06</v>
      </c>
      <c r="F31" s="16">
        <f>F32+F35+F36</f>
        <v>8120697044.8200006</v>
      </c>
      <c r="G31" s="12"/>
    </row>
    <row r="32" spans="2:7" x14ac:dyDescent="0.2">
      <c r="B32" s="5" t="s">
        <v>54</v>
      </c>
      <c r="C32" s="11" t="s">
        <v>55</v>
      </c>
      <c r="D32" s="16">
        <f t="shared" si="0"/>
        <v>2283178091.6599998</v>
      </c>
      <c r="E32" s="16">
        <f>E33+E34</f>
        <v>488644455.06</v>
      </c>
      <c r="F32" s="16">
        <f>F33+F34</f>
        <v>1794533636.5999999</v>
      </c>
      <c r="G32" s="12"/>
    </row>
    <row r="33" spans="2:7" x14ac:dyDescent="0.2">
      <c r="B33" s="6" t="s">
        <v>56</v>
      </c>
      <c r="C33" s="11" t="s">
        <v>57</v>
      </c>
      <c r="D33" s="16">
        <f t="shared" si="0"/>
        <v>2228253644.8099999</v>
      </c>
      <c r="E33" s="17">
        <v>450611045.70999998</v>
      </c>
      <c r="F33" s="17">
        <v>1777642599.0999999</v>
      </c>
      <c r="G33" s="12"/>
    </row>
    <row r="34" spans="2:7" x14ac:dyDescent="0.2">
      <c r="B34" s="6" t="s">
        <v>58</v>
      </c>
      <c r="C34" s="11" t="s">
        <v>59</v>
      </c>
      <c r="D34" s="16">
        <f t="shared" si="0"/>
        <v>54924446.850000009</v>
      </c>
      <c r="E34" s="17">
        <v>38033409.350000001</v>
      </c>
      <c r="F34" s="17">
        <v>16891037.500000007</v>
      </c>
      <c r="G34" s="12"/>
    </row>
    <row r="35" spans="2:7" x14ac:dyDescent="0.2">
      <c r="B35" s="5" t="s">
        <v>60</v>
      </c>
      <c r="C35" s="11" t="s">
        <v>61</v>
      </c>
      <c r="D35" s="16">
        <f t="shared" si="0"/>
        <v>21028027.609999999</v>
      </c>
      <c r="E35" s="17">
        <v>0</v>
      </c>
      <c r="F35" s="17">
        <v>21028027.609999999</v>
      </c>
      <c r="G35" s="12"/>
    </row>
    <row r="36" spans="2:7" x14ac:dyDescent="0.2">
      <c r="B36" s="5" t="s">
        <v>62</v>
      </c>
      <c r="C36" s="11" t="s">
        <v>63</v>
      </c>
      <c r="D36" s="16">
        <f t="shared" si="0"/>
        <v>6305135380.6100006</v>
      </c>
      <c r="E36" s="17">
        <v>0</v>
      </c>
      <c r="F36" s="17">
        <v>6305135380.6100006</v>
      </c>
      <c r="G36" s="12"/>
    </row>
    <row r="37" spans="2:7" x14ac:dyDescent="0.2">
      <c r="B37" s="6" t="s">
        <v>64</v>
      </c>
      <c r="C37" s="11" t="s">
        <v>65</v>
      </c>
      <c r="D37" s="16">
        <f t="shared" si="0"/>
        <v>5811088732.0900002</v>
      </c>
      <c r="E37" s="17"/>
      <c r="F37" s="17">
        <v>5811088732.0900002</v>
      </c>
      <c r="G37" s="12"/>
    </row>
    <row r="38" spans="2:7" x14ac:dyDescent="0.2">
      <c r="B38" s="4" t="s">
        <v>66</v>
      </c>
      <c r="C38" s="11" t="s">
        <v>67</v>
      </c>
      <c r="D38" s="16">
        <f t="shared" si="0"/>
        <v>2334410173.3000002</v>
      </c>
      <c r="E38" s="16">
        <f>E39+E40+E41</f>
        <v>868832030.41000009</v>
      </c>
      <c r="F38" s="16">
        <f>F39+F40+F41</f>
        <v>1465578142.8899999</v>
      </c>
      <c r="G38" s="12"/>
    </row>
    <row r="39" spans="2:7" x14ac:dyDescent="0.2">
      <c r="B39" s="5" t="s">
        <v>68</v>
      </c>
      <c r="C39" s="11" t="s">
        <v>69</v>
      </c>
      <c r="D39" s="16">
        <f t="shared" si="0"/>
        <v>1683450923.29</v>
      </c>
      <c r="E39" s="17">
        <v>868832030.41000009</v>
      </c>
      <c r="F39" s="17">
        <v>814618892.87999976</v>
      </c>
      <c r="G39" s="12"/>
    </row>
    <row r="40" spans="2:7" x14ac:dyDescent="0.2">
      <c r="B40" s="5" t="s">
        <v>70</v>
      </c>
      <c r="C40" s="11" t="s">
        <v>71</v>
      </c>
      <c r="D40" s="16">
        <f t="shared" si="0"/>
        <v>650959250.01000011</v>
      </c>
      <c r="E40" s="17">
        <v>0</v>
      </c>
      <c r="F40" s="17">
        <v>650959250.01000011</v>
      </c>
      <c r="G40" s="12"/>
    </row>
    <row r="41" spans="2:7" x14ac:dyDescent="0.2">
      <c r="B41" s="5" t="s">
        <v>72</v>
      </c>
      <c r="C41" s="11" t="s">
        <v>73</v>
      </c>
      <c r="D41" s="16">
        <f t="shared" si="0"/>
        <v>0</v>
      </c>
      <c r="E41" s="17">
        <v>0</v>
      </c>
      <c r="F41" s="17">
        <v>0</v>
      </c>
      <c r="G41" s="12"/>
    </row>
    <row r="42" spans="2:7" x14ac:dyDescent="0.2">
      <c r="B42" s="4" t="s">
        <v>74</v>
      </c>
      <c r="C42" s="11" t="s">
        <v>75</v>
      </c>
      <c r="D42" s="16">
        <f t="shared" si="0"/>
        <v>11351742156.389999</v>
      </c>
      <c r="E42" s="16">
        <f>E43+E44+E47</f>
        <v>0</v>
      </c>
      <c r="F42" s="16">
        <f>F43+F44+F47</f>
        <v>11351742156.389999</v>
      </c>
      <c r="G42" s="12"/>
    </row>
    <row r="43" spans="2:7" x14ac:dyDescent="0.2">
      <c r="B43" s="5" t="s">
        <v>76</v>
      </c>
      <c r="C43" s="11" t="s">
        <v>77</v>
      </c>
      <c r="D43" s="16">
        <f t="shared" si="0"/>
        <v>0</v>
      </c>
      <c r="E43" s="17">
        <v>0</v>
      </c>
      <c r="F43" s="17">
        <v>0</v>
      </c>
      <c r="G43" s="12"/>
    </row>
    <row r="44" spans="2:7" x14ac:dyDescent="0.2">
      <c r="B44" s="5" t="s">
        <v>78</v>
      </c>
      <c r="C44" s="11" t="s">
        <v>79</v>
      </c>
      <c r="D44" s="16">
        <f t="shared" si="0"/>
        <v>7854115657.3599997</v>
      </c>
      <c r="E44" s="16">
        <f>E45+E46</f>
        <v>0</v>
      </c>
      <c r="F44" s="16">
        <f>F45+F46</f>
        <v>7854115657.3599997</v>
      </c>
      <c r="G44" s="12"/>
    </row>
    <row r="45" spans="2:7" x14ac:dyDescent="0.2">
      <c r="B45" s="6" t="s">
        <v>80</v>
      </c>
      <c r="C45" s="11" t="s">
        <v>81</v>
      </c>
      <c r="D45" s="16">
        <f t="shared" si="0"/>
        <v>6341473838.4399996</v>
      </c>
      <c r="E45" s="17">
        <v>0</v>
      </c>
      <c r="F45" s="17">
        <v>6341473838.4399996</v>
      </c>
      <c r="G45" s="12"/>
    </row>
    <row r="46" spans="2:7" x14ac:dyDescent="0.2">
      <c r="B46" s="6" t="s">
        <v>82</v>
      </c>
      <c r="C46" s="11" t="s">
        <v>83</v>
      </c>
      <c r="D46" s="16">
        <f t="shared" si="0"/>
        <v>1512641818.9200001</v>
      </c>
      <c r="E46" s="17">
        <v>0</v>
      </c>
      <c r="F46" s="17">
        <v>1512641818.9200001</v>
      </c>
      <c r="G46" s="12"/>
    </row>
    <row r="47" spans="2:7" x14ac:dyDescent="0.2">
      <c r="B47" s="5" t="s">
        <v>84</v>
      </c>
      <c r="C47" s="11" t="s">
        <v>85</v>
      </c>
      <c r="D47" s="16">
        <f t="shared" si="0"/>
        <v>3497626499.0300002</v>
      </c>
      <c r="E47" s="17">
        <v>0</v>
      </c>
      <c r="F47" s="17">
        <v>3497626499.0300002</v>
      </c>
      <c r="G47" s="12"/>
    </row>
    <row r="48" spans="2:7" x14ac:dyDescent="0.2">
      <c r="B48" s="6" t="s">
        <v>86</v>
      </c>
      <c r="C48" s="11" t="s">
        <v>87</v>
      </c>
      <c r="D48" s="16">
        <f t="shared" si="0"/>
        <v>713949645.50999999</v>
      </c>
      <c r="E48" s="17">
        <v>0</v>
      </c>
      <c r="F48" s="17">
        <v>713949645.50999999</v>
      </c>
      <c r="G48" s="12"/>
    </row>
    <row r="49" spans="7:7" x14ac:dyDescent="0.2">
      <c r="G49" s="12"/>
    </row>
    <row r="50" spans="7:7" x14ac:dyDescent="0.2">
      <c r="G50" s="12"/>
    </row>
    <row r="51" spans="7:7" x14ac:dyDescent="0.2">
      <c r="G51" s="12"/>
    </row>
  </sheetData>
  <printOptions gridLines="1" gridLinesSet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G53"/>
  <sheetViews>
    <sheetView workbookViewId="0">
      <pane xSplit="3" ySplit="7" topLeftCell="D8" activePane="bottomRight" state="frozen"/>
      <selection pane="topRight" activeCell="F1" sqref="F1"/>
      <selection pane="bottomLeft" activeCell="F1" sqref="F1"/>
      <selection pane="bottomRight" activeCell="F1" sqref="F1"/>
    </sheetView>
  </sheetViews>
  <sheetFormatPr defaultColWidth="9.28515625" defaultRowHeight="11.25" x14ac:dyDescent="0.2"/>
  <cols>
    <col min="1" max="1" width="17" style="3" customWidth="1"/>
    <col min="2" max="2" width="54.5703125" style="3" bestFit="1" customWidth="1"/>
    <col min="3" max="3" width="8.7109375" style="3" customWidth="1"/>
    <col min="4" max="6" width="16.7109375" style="3" customWidth="1"/>
    <col min="7" max="7" width="10.42578125" style="3" bestFit="1" customWidth="1"/>
    <col min="8" max="16384" width="9.28515625" style="3"/>
  </cols>
  <sheetData>
    <row r="1" spans="1:7" ht="12" x14ac:dyDescent="0.2">
      <c r="A1" s="8" t="s">
        <v>88</v>
      </c>
      <c r="F1" s="19">
        <f>ROPO10_11!F1</f>
        <v>44926</v>
      </c>
    </row>
    <row r="5" spans="1:7" s="15" customFormat="1" x14ac:dyDescent="0.2">
      <c r="A5" s="3"/>
      <c r="B5" s="3"/>
    </row>
    <row r="6" spans="1:7" s="15" customFormat="1" x14ac:dyDescent="0.25">
      <c r="D6" s="13" t="s">
        <v>89</v>
      </c>
      <c r="E6" s="13" t="s">
        <v>90</v>
      </c>
      <c r="F6" s="13" t="s">
        <v>91</v>
      </c>
    </row>
    <row r="7" spans="1:7" x14ac:dyDescent="0.2">
      <c r="C7" s="10" t="s">
        <v>6</v>
      </c>
      <c r="D7" s="11" t="s">
        <v>0</v>
      </c>
      <c r="E7" s="11" t="s">
        <v>7</v>
      </c>
      <c r="F7" s="11" t="s">
        <v>8</v>
      </c>
      <c r="G7" s="15"/>
    </row>
    <row r="8" spans="1:7" x14ac:dyDescent="0.2">
      <c r="B8" s="2" t="s">
        <v>92</v>
      </c>
      <c r="C8" s="11" t="s">
        <v>0</v>
      </c>
      <c r="D8" s="14" t="s">
        <v>93</v>
      </c>
      <c r="E8" s="14" t="s">
        <v>93</v>
      </c>
      <c r="F8" s="16">
        <f>F9+F19+F20+F34+F35+F39+F40+F50</f>
        <v>94857551193.830002</v>
      </c>
      <c r="G8" s="15"/>
    </row>
    <row r="9" spans="1:7" x14ac:dyDescent="0.2">
      <c r="B9" s="4" t="s">
        <v>94</v>
      </c>
      <c r="C9" s="11" t="s">
        <v>7</v>
      </c>
      <c r="D9" s="14" t="s">
        <v>93</v>
      </c>
      <c r="E9" s="14" t="s">
        <v>93</v>
      </c>
      <c r="F9" s="16">
        <f>F10+F12+F13+F14+F16+F17+F18</f>
        <v>14395106499.429996</v>
      </c>
      <c r="G9" s="15"/>
    </row>
    <row r="10" spans="1:7" x14ac:dyDescent="0.2">
      <c r="B10" s="5" t="s">
        <v>95</v>
      </c>
      <c r="C10" s="11" t="s">
        <v>8</v>
      </c>
      <c r="D10" s="14" t="s">
        <v>93</v>
      </c>
      <c r="E10" s="14" t="s">
        <v>93</v>
      </c>
      <c r="F10" s="17">
        <v>4302129000</v>
      </c>
      <c r="G10" s="15"/>
    </row>
    <row r="11" spans="1:7" x14ac:dyDescent="0.2">
      <c r="B11" s="6" t="s">
        <v>96</v>
      </c>
      <c r="C11" s="11" t="s">
        <v>13</v>
      </c>
      <c r="D11" s="14" t="s">
        <v>93</v>
      </c>
      <c r="E11" s="14" t="s">
        <v>93</v>
      </c>
      <c r="F11" s="17">
        <v>0</v>
      </c>
      <c r="G11" s="15"/>
    </row>
    <row r="12" spans="1:7" x14ac:dyDescent="0.2">
      <c r="B12" s="5" t="s">
        <v>97</v>
      </c>
      <c r="C12" s="11" t="s">
        <v>15</v>
      </c>
      <c r="D12" s="14" t="s">
        <v>93</v>
      </c>
      <c r="E12" s="14" t="s">
        <v>93</v>
      </c>
      <c r="F12" s="17">
        <v>134039003.06999858</v>
      </c>
      <c r="G12" s="15"/>
    </row>
    <row r="13" spans="1:7" x14ac:dyDescent="0.2">
      <c r="B13" s="5" t="s">
        <v>98</v>
      </c>
      <c r="C13" s="11" t="s">
        <v>17</v>
      </c>
      <c r="D13" s="14" t="s">
        <v>93</v>
      </c>
      <c r="E13" s="14" t="s">
        <v>93</v>
      </c>
      <c r="F13" s="17">
        <v>0</v>
      </c>
      <c r="G13" s="15"/>
    </row>
    <row r="14" spans="1:7" x14ac:dyDescent="0.2">
      <c r="B14" s="5" t="s">
        <v>99</v>
      </c>
      <c r="C14" s="11" t="s">
        <v>19</v>
      </c>
      <c r="D14" s="14" t="s">
        <v>93</v>
      </c>
      <c r="E14" s="14" t="s">
        <v>93</v>
      </c>
      <c r="F14" s="17">
        <v>-1660827174.4300015</v>
      </c>
      <c r="G14" s="15"/>
    </row>
    <row r="15" spans="1:7" x14ac:dyDescent="0.2">
      <c r="B15" s="6" t="s">
        <v>100</v>
      </c>
      <c r="C15" s="11" t="s">
        <v>21</v>
      </c>
      <c r="D15" s="14" t="s">
        <v>93</v>
      </c>
      <c r="E15" s="14" t="s">
        <v>93</v>
      </c>
      <c r="F15" s="17">
        <v>-1553230878.1100001</v>
      </c>
      <c r="G15" s="15"/>
    </row>
    <row r="16" spans="1:7" x14ac:dyDescent="0.2">
      <c r="B16" s="5" t="s">
        <v>101</v>
      </c>
      <c r="C16" s="11" t="s">
        <v>23</v>
      </c>
      <c r="D16" s="14" t="s">
        <v>93</v>
      </c>
      <c r="E16" s="14" t="s">
        <v>93</v>
      </c>
      <c r="F16" s="17">
        <v>154448282.21000001</v>
      </c>
      <c r="G16" s="15"/>
    </row>
    <row r="17" spans="2:7" x14ac:dyDescent="0.2">
      <c r="B17" s="5" t="s">
        <v>102</v>
      </c>
      <c r="C17" s="11" t="s">
        <v>25</v>
      </c>
      <c r="D17" s="14" t="s">
        <v>93</v>
      </c>
      <c r="E17" s="14" t="s">
        <v>93</v>
      </c>
      <c r="F17" s="17">
        <v>8051535091.5299997</v>
      </c>
      <c r="G17" s="15"/>
    </row>
    <row r="18" spans="2:7" x14ac:dyDescent="0.2">
      <c r="B18" s="5" t="s">
        <v>103</v>
      </c>
      <c r="C18" s="11" t="s">
        <v>27</v>
      </c>
      <c r="D18" s="14" t="s">
        <v>93</v>
      </c>
      <c r="E18" s="14" t="s">
        <v>93</v>
      </c>
      <c r="F18" s="17">
        <v>3413782297.0500002</v>
      </c>
      <c r="G18" s="15"/>
    </row>
    <row r="19" spans="2:7" x14ac:dyDescent="0.2">
      <c r="B19" s="4" t="s">
        <v>104</v>
      </c>
      <c r="C19" s="11" t="s">
        <v>29</v>
      </c>
      <c r="D19" s="14" t="s">
        <v>93</v>
      </c>
      <c r="E19" s="14" t="s">
        <v>93</v>
      </c>
      <c r="F19" s="17">
        <v>557000821.92000008</v>
      </c>
      <c r="G19" s="15"/>
    </row>
    <row r="20" spans="2:7" x14ac:dyDescent="0.2">
      <c r="B20" s="4" t="s">
        <v>105</v>
      </c>
      <c r="C20" s="11" t="s">
        <v>31</v>
      </c>
      <c r="D20" s="16">
        <f t="shared" ref="D20:D34" si="0">F20+E20</f>
        <v>67563392621.700005</v>
      </c>
      <c r="E20" s="16">
        <f>E21+E24+E25+E28+E31</f>
        <v>9479803485.6099987</v>
      </c>
      <c r="F20" s="16">
        <f>F21+F24+F25+F28+F31</f>
        <v>58083589136.090004</v>
      </c>
      <c r="G20" s="15"/>
    </row>
    <row r="21" spans="2:7" x14ac:dyDescent="0.2">
      <c r="B21" s="5" t="s">
        <v>106</v>
      </c>
      <c r="C21" s="11" t="s">
        <v>33</v>
      </c>
      <c r="D21" s="16">
        <f t="shared" si="0"/>
        <v>7041810585.0400009</v>
      </c>
      <c r="E21" s="16">
        <f>E22+E23</f>
        <v>1183570601.8399999</v>
      </c>
      <c r="F21" s="16">
        <f>F22+F23</f>
        <v>5858239983.2000008</v>
      </c>
      <c r="G21" s="15"/>
    </row>
    <row r="22" spans="2:7" x14ac:dyDescent="0.2">
      <c r="B22" s="6" t="s">
        <v>107</v>
      </c>
      <c r="C22" s="11" t="s">
        <v>35</v>
      </c>
      <c r="D22" s="16">
        <f t="shared" si="0"/>
        <v>173911432.91</v>
      </c>
      <c r="E22" s="17">
        <v>1472633</v>
      </c>
      <c r="F22" s="17">
        <v>172438799.91</v>
      </c>
      <c r="G22" s="15"/>
    </row>
    <row r="23" spans="2:7" x14ac:dyDescent="0.2">
      <c r="B23" s="6" t="s">
        <v>108</v>
      </c>
      <c r="C23" s="11" t="s">
        <v>37</v>
      </c>
      <c r="D23" s="16">
        <f t="shared" si="0"/>
        <v>6867899152.1300011</v>
      </c>
      <c r="E23" s="17">
        <v>1182097968.8399999</v>
      </c>
      <c r="F23" s="17">
        <v>5685801183.2900009</v>
      </c>
      <c r="G23" s="15"/>
    </row>
    <row r="24" spans="2:7" x14ac:dyDescent="0.2">
      <c r="B24" s="5" t="s">
        <v>109</v>
      </c>
      <c r="C24" s="11" t="s">
        <v>39</v>
      </c>
      <c r="D24" s="16">
        <f t="shared" si="0"/>
        <v>34838732859.830002</v>
      </c>
      <c r="E24" s="17">
        <v>0</v>
      </c>
      <c r="F24" s="17">
        <v>34838732859.830002</v>
      </c>
      <c r="G24" s="15"/>
    </row>
    <row r="25" spans="2:7" x14ac:dyDescent="0.2">
      <c r="B25" s="5" t="s">
        <v>110</v>
      </c>
      <c r="C25" s="11" t="s">
        <v>41</v>
      </c>
      <c r="D25" s="16">
        <f t="shared" si="0"/>
        <v>20754034802.980003</v>
      </c>
      <c r="E25" s="16">
        <f>E26+E27</f>
        <v>8181762260.2699995</v>
      </c>
      <c r="F25" s="16">
        <f>F26+F27</f>
        <v>12572272542.710003</v>
      </c>
      <c r="G25" s="15"/>
    </row>
    <row r="26" spans="2:7" x14ac:dyDescent="0.2">
      <c r="B26" s="6" t="s">
        <v>111</v>
      </c>
      <c r="C26" s="11" t="s">
        <v>43</v>
      </c>
      <c r="D26" s="16">
        <f t="shared" si="0"/>
        <v>4543658896.8899994</v>
      </c>
      <c r="E26" s="17">
        <v>1190884888.28</v>
      </c>
      <c r="F26" s="17">
        <v>3352774008.6099997</v>
      </c>
      <c r="G26" s="15"/>
    </row>
    <row r="27" spans="2:7" x14ac:dyDescent="0.2">
      <c r="B27" s="6" t="s">
        <v>112</v>
      </c>
      <c r="C27" s="11" t="s">
        <v>45</v>
      </c>
      <c r="D27" s="16">
        <f t="shared" si="0"/>
        <v>16210375906.090002</v>
      </c>
      <c r="E27" s="17">
        <v>6990877371.9899998</v>
      </c>
      <c r="F27" s="17">
        <v>9219498534.1000023</v>
      </c>
      <c r="G27" s="15"/>
    </row>
    <row r="28" spans="2:7" x14ac:dyDescent="0.2">
      <c r="B28" s="5" t="s">
        <v>113</v>
      </c>
      <c r="C28" s="11" t="s">
        <v>47</v>
      </c>
      <c r="D28" s="16">
        <f t="shared" si="0"/>
        <v>3441339943.8499999</v>
      </c>
      <c r="E28" s="16">
        <f>E29+E30</f>
        <v>114470623.5</v>
      </c>
      <c r="F28" s="16">
        <f>F29+F30</f>
        <v>3326869320.3499999</v>
      </c>
      <c r="G28" s="15"/>
    </row>
    <row r="29" spans="2:7" x14ac:dyDescent="0.2">
      <c r="B29" s="6" t="s">
        <v>114</v>
      </c>
      <c r="C29" s="11" t="s">
        <v>49</v>
      </c>
      <c r="D29" s="16">
        <f t="shared" si="0"/>
        <v>3126718370.3499999</v>
      </c>
      <c r="E29" s="17">
        <v>0</v>
      </c>
      <c r="F29" s="17">
        <v>3126718370.3499999</v>
      </c>
      <c r="G29" s="15"/>
    </row>
    <row r="30" spans="2:7" x14ac:dyDescent="0.2">
      <c r="B30" s="6" t="s">
        <v>115</v>
      </c>
      <c r="C30" s="11" t="s">
        <v>51</v>
      </c>
      <c r="D30" s="16">
        <f t="shared" si="0"/>
        <v>314621573.5</v>
      </c>
      <c r="E30" s="17">
        <v>114470623.5</v>
      </c>
      <c r="F30" s="17">
        <v>200150950</v>
      </c>
      <c r="G30" s="15"/>
    </row>
    <row r="31" spans="2:7" x14ac:dyDescent="0.2">
      <c r="B31" s="5" t="s">
        <v>116</v>
      </c>
      <c r="C31" s="11" t="s">
        <v>53</v>
      </c>
      <c r="D31" s="16">
        <f t="shared" si="0"/>
        <v>1487474430.0000002</v>
      </c>
      <c r="E31" s="16">
        <f>E32+E33</f>
        <v>0</v>
      </c>
      <c r="F31" s="16">
        <f>F32+F33</f>
        <v>1487474430.0000002</v>
      </c>
      <c r="G31" s="15"/>
    </row>
    <row r="32" spans="2:7" x14ac:dyDescent="0.2">
      <c r="B32" s="6" t="s">
        <v>117</v>
      </c>
      <c r="C32" s="11" t="s">
        <v>55</v>
      </c>
      <c r="D32" s="16">
        <f t="shared" si="0"/>
        <v>1486758208</v>
      </c>
      <c r="E32" s="17"/>
      <c r="F32" s="17">
        <v>1486758208</v>
      </c>
      <c r="G32" s="15"/>
    </row>
    <row r="33" spans="2:7" x14ac:dyDescent="0.2">
      <c r="B33" s="6" t="s">
        <v>118</v>
      </c>
      <c r="C33" s="11" t="s">
        <v>57</v>
      </c>
      <c r="D33" s="16">
        <f t="shared" si="0"/>
        <v>716222.00000023842</v>
      </c>
      <c r="E33" s="17">
        <v>0</v>
      </c>
      <c r="F33" s="17">
        <v>716222.00000023842</v>
      </c>
      <c r="G33" s="15"/>
    </row>
    <row r="34" spans="2:7" x14ac:dyDescent="0.2">
      <c r="B34" s="4" t="s">
        <v>119</v>
      </c>
      <c r="C34" s="11" t="s">
        <v>59</v>
      </c>
      <c r="D34" s="16">
        <f t="shared" si="0"/>
        <v>7988845558.29</v>
      </c>
      <c r="E34" s="17">
        <v>0</v>
      </c>
      <c r="F34" s="17">
        <v>7988845558.29</v>
      </c>
      <c r="G34" s="15"/>
    </row>
    <row r="35" spans="2:7" x14ac:dyDescent="0.2">
      <c r="B35" s="4" t="s">
        <v>120</v>
      </c>
      <c r="C35" s="11" t="s">
        <v>61</v>
      </c>
      <c r="D35" s="14" t="s">
        <v>93</v>
      </c>
      <c r="E35" s="14" t="s">
        <v>93</v>
      </c>
      <c r="F35" s="16">
        <f>F36+F37+F38</f>
        <v>251270032</v>
      </c>
      <c r="G35" s="15"/>
    </row>
    <row r="36" spans="2:7" x14ac:dyDescent="0.2">
      <c r="B36" s="5" t="s">
        <v>121</v>
      </c>
      <c r="C36" s="11" t="s">
        <v>63</v>
      </c>
      <c r="D36" s="14" t="s">
        <v>93</v>
      </c>
      <c r="E36" s="14" t="s">
        <v>93</v>
      </c>
      <c r="F36" s="17">
        <v>95337032</v>
      </c>
      <c r="G36" s="15"/>
    </row>
    <row r="37" spans="2:7" x14ac:dyDescent="0.2">
      <c r="B37" s="5" t="s">
        <v>122</v>
      </c>
      <c r="C37" s="11" t="s">
        <v>65</v>
      </c>
      <c r="D37" s="14" t="s">
        <v>93</v>
      </c>
      <c r="E37" s="14" t="s">
        <v>93</v>
      </c>
      <c r="F37" s="17">
        <v>0</v>
      </c>
      <c r="G37" s="15"/>
    </row>
    <row r="38" spans="2:7" x14ac:dyDescent="0.2">
      <c r="B38" s="5" t="s">
        <v>123</v>
      </c>
      <c r="C38" s="11" t="s">
        <v>67</v>
      </c>
      <c r="D38" s="14" t="s">
        <v>93</v>
      </c>
      <c r="E38" s="14" t="s">
        <v>93</v>
      </c>
      <c r="F38" s="17">
        <v>155933000</v>
      </c>
      <c r="G38" s="15"/>
    </row>
    <row r="39" spans="2:7" x14ac:dyDescent="0.2">
      <c r="B39" s="4" t="s">
        <v>124</v>
      </c>
      <c r="C39" s="11" t="s">
        <v>69</v>
      </c>
      <c r="D39" s="14" t="s">
        <v>93</v>
      </c>
      <c r="E39" s="14" t="s">
        <v>93</v>
      </c>
      <c r="F39" s="17">
        <v>4287724986.7699995</v>
      </c>
      <c r="G39" s="15"/>
    </row>
    <row r="40" spans="2:7" x14ac:dyDescent="0.2">
      <c r="B40" s="4" t="s">
        <v>125</v>
      </c>
      <c r="C40" s="11" t="s">
        <v>71</v>
      </c>
      <c r="D40" s="14" t="s">
        <v>93</v>
      </c>
      <c r="E40" s="14" t="s">
        <v>93</v>
      </c>
      <c r="F40" s="16">
        <f>F41+F42+F43+F45+F46+F48+F49</f>
        <v>6011505102.1300011</v>
      </c>
      <c r="G40" s="15"/>
    </row>
    <row r="41" spans="2:7" x14ac:dyDescent="0.2">
      <c r="B41" s="5" t="s">
        <v>126</v>
      </c>
      <c r="C41" s="11" t="s">
        <v>73</v>
      </c>
      <c r="D41" s="14" t="s">
        <v>93</v>
      </c>
      <c r="E41" s="14" t="s">
        <v>93</v>
      </c>
      <c r="F41" s="17">
        <v>4999178527.8600006</v>
      </c>
      <c r="G41" s="15"/>
    </row>
    <row r="42" spans="2:7" x14ac:dyDescent="0.2">
      <c r="B42" s="5" t="s">
        <v>127</v>
      </c>
      <c r="C42" s="11" t="s">
        <v>75</v>
      </c>
      <c r="D42" s="14" t="s">
        <v>93</v>
      </c>
      <c r="E42" s="14" t="s">
        <v>93</v>
      </c>
      <c r="F42" s="17">
        <v>183402432.45999998</v>
      </c>
      <c r="G42" s="15"/>
    </row>
    <row r="43" spans="2:7" x14ac:dyDescent="0.2">
      <c r="B43" s="5" t="s">
        <v>128</v>
      </c>
      <c r="C43" s="11" t="s">
        <v>77</v>
      </c>
      <c r="D43" s="14" t="s">
        <v>93</v>
      </c>
      <c r="E43" s="14" t="s">
        <v>93</v>
      </c>
      <c r="F43" s="17">
        <v>0</v>
      </c>
      <c r="G43" s="15"/>
    </row>
    <row r="44" spans="2:7" x14ac:dyDescent="0.2">
      <c r="B44" s="6" t="s">
        <v>129</v>
      </c>
      <c r="C44" s="11" t="s">
        <v>79</v>
      </c>
      <c r="D44" s="14" t="s">
        <v>93</v>
      </c>
      <c r="E44" s="14" t="s">
        <v>93</v>
      </c>
      <c r="F44" s="17">
        <v>0</v>
      </c>
      <c r="G44" s="15"/>
    </row>
    <row r="45" spans="2:7" x14ac:dyDescent="0.2">
      <c r="B45" s="5" t="s">
        <v>130</v>
      </c>
      <c r="C45" s="11" t="s">
        <v>81</v>
      </c>
      <c r="D45" s="14" t="s">
        <v>93</v>
      </c>
      <c r="E45" s="14" t="s">
        <v>93</v>
      </c>
      <c r="F45" s="17">
        <v>96721.68</v>
      </c>
      <c r="G45" s="15"/>
    </row>
    <row r="46" spans="2:7" x14ac:dyDescent="0.2">
      <c r="B46" s="5" t="s">
        <v>131</v>
      </c>
      <c r="C46" s="11" t="s">
        <v>83</v>
      </c>
      <c r="D46" s="14" t="s">
        <v>93</v>
      </c>
      <c r="E46" s="14" t="s">
        <v>93</v>
      </c>
      <c r="F46" s="17">
        <v>828827420.13</v>
      </c>
      <c r="G46" s="15"/>
    </row>
    <row r="47" spans="2:7" x14ac:dyDescent="0.2">
      <c r="B47" s="6" t="s">
        <v>132</v>
      </c>
      <c r="C47" s="11" t="s">
        <v>85</v>
      </c>
      <c r="D47" s="14" t="s">
        <v>93</v>
      </c>
      <c r="E47" s="14" t="s">
        <v>93</v>
      </c>
      <c r="F47" s="17">
        <v>187497617.03</v>
      </c>
      <c r="G47" s="15"/>
    </row>
    <row r="48" spans="2:7" x14ac:dyDescent="0.2">
      <c r="B48" s="5" t="s">
        <v>133</v>
      </c>
      <c r="C48" s="11" t="s">
        <v>87</v>
      </c>
      <c r="D48" s="14" t="s">
        <v>93</v>
      </c>
      <c r="E48" s="14" t="s">
        <v>93</v>
      </c>
      <c r="F48" s="17">
        <v>0</v>
      </c>
      <c r="G48" s="15"/>
    </row>
    <row r="49" spans="2:7" x14ac:dyDescent="0.2">
      <c r="B49" s="5" t="s">
        <v>134</v>
      </c>
      <c r="C49" s="11" t="s">
        <v>135</v>
      </c>
      <c r="D49" s="14" t="s">
        <v>93</v>
      </c>
      <c r="E49" s="14" t="s">
        <v>93</v>
      </c>
      <c r="F49" s="17">
        <v>0</v>
      </c>
      <c r="G49" s="15"/>
    </row>
    <row r="50" spans="2:7" x14ac:dyDescent="0.2">
      <c r="B50" s="4" t="s">
        <v>136</v>
      </c>
      <c r="C50" s="11" t="s">
        <v>137</v>
      </c>
      <c r="D50" s="14" t="s">
        <v>93</v>
      </c>
      <c r="E50" s="14" t="s">
        <v>93</v>
      </c>
      <c r="F50" s="16">
        <f>F51+F52</f>
        <v>3282509057.2000017</v>
      </c>
      <c r="G50" s="15"/>
    </row>
    <row r="51" spans="2:7" x14ac:dyDescent="0.2">
      <c r="B51" s="5" t="s">
        <v>138</v>
      </c>
      <c r="C51" s="11" t="s">
        <v>139</v>
      </c>
      <c r="D51" s="14" t="s">
        <v>93</v>
      </c>
      <c r="E51" s="14" t="s">
        <v>93</v>
      </c>
      <c r="F51" s="17">
        <v>756495004.4400022</v>
      </c>
      <c r="G51" s="15"/>
    </row>
    <row r="52" spans="2:7" x14ac:dyDescent="0.2">
      <c r="B52" s="5" t="s">
        <v>140</v>
      </c>
      <c r="C52" s="11" t="s">
        <v>141</v>
      </c>
      <c r="D52" s="14" t="s">
        <v>93</v>
      </c>
      <c r="E52" s="14" t="s">
        <v>93</v>
      </c>
      <c r="F52" s="17">
        <v>2526014052.7599998</v>
      </c>
      <c r="G52" s="15"/>
    </row>
    <row r="53" spans="2:7" x14ac:dyDescent="0.2">
      <c r="B53" s="6" t="s">
        <v>142</v>
      </c>
      <c r="C53" s="11" t="s">
        <v>143</v>
      </c>
      <c r="D53" s="14" t="s">
        <v>93</v>
      </c>
      <c r="E53" s="14" t="s">
        <v>93</v>
      </c>
      <c r="F53" s="17">
        <v>2526014052.7599998</v>
      </c>
      <c r="G53" s="15"/>
    </row>
  </sheetData>
  <printOptions gridLines="1" gridLinesSet="0"/>
  <pageMargins left="0" right="0" top="0" bottom="0" header="0" footer="0"/>
  <pageSetup paperSize="9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4" ma:contentTypeDescription="Create a new document." ma:contentTypeScope="" ma:versionID="56ac2ba26d42b0788f0a11eb255a4b87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f5c697071b33a02a538aca6381ad663f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709ADD-4065-4D04-B452-5107E0F0F6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AE787-40D0-421A-B24E-3CEC68806F0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9860162-b2a6-4eb4-97e2-694b423145d9"/>
    <ds:schemaRef ds:uri="642c03dd-9b06-4cf6-b033-df435d4f3b6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F274809-C13B-419E-A00C-E7A327923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ZAM\ljez</dc:creator>
  <cp:keywords/>
  <dc:description/>
  <cp:lastModifiedBy>Proroková Jana</cp:lastModifiedBy>
  <cp:revision/>
  <dcterms:created xsi:type="dcterms:W3CDTF">2022-01-07T07:53:58Z</dcterms:created>
  <dcterms:modified xsi:type="dcterms:W3CDTF">2023-04-11T13:18:27Z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2022-10-05T10:26:06Z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5a3b8d9f-ba27-434a-a90c-4cf3b12326ff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