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26" windowWidth="15167" windowHeight="8621"/>
  </bookViews>
  <sheets>
    <sheet name="1" sheetId="1" r:id="rId1"/>
    <sheet name="2" sheetId="2" r:id="rId2"/>
  </sheets>
  <definedNames>
    <definedName name="_AMO_UniqueIdentifier" hidden="1">"'17816438-b1fd-4974-8022-70e264432c64'"</definedName>
  </definedNames>
  <calcPr calcId="145621"/>
</workbook>
</file>

<file path=xl/calcChain.xml><?xml version="1.0" encoding="utf-8"?>
<calcChain xmlns="http://schemas.openxmlformats.org/spreadsheetml/2006/main">
  <c r="E31" i="1" l="1"/>
  <c r="E30" i="1" s="1"/>
  <c r="D31" i="1"/>
  <c r="D30" i="1" s="1"/>
  <c r="E18" i="2"/>
  <c r="E32" i="2"/>
  <c r="E47" i="2" l="1"/>
  <c r="E37" i="2"/>
  <c r="C31" i="2"/>
  <c r="C30" i="2"/>
  <c r="C29" i="2"/>
  <c r="E28" i="2"/>
  <c r="D28" i="2"/>
  <c r="C27" i="2"/>
  <c r="C26" i="2"/>
  <c r="E25" i="2"/>
  <c r="D25" i="2"/>
  <c r="C24" i="2"/>
  <c r="C23" i="2"/>
  <c r="E22" i="2"/>
  <c r="E17" i="2" s="1"/>
  <c r="D22" i="2"/>
  <c r="C21" i="2"/>
  <c r="C20" i="2"/>
  <c r="C19" i="2"/>
  <c r="D18" i="2"/>
  <c r="E7" i="2"/>
  <c r="C46" i="1"/>
  <c r="C45" i="1"/>
  <c r="C44" i="1"/>
  <c r="C43" i="1"/>
  <c r="E42" i="1"/>
  <c r="E40" i="1" s="1"/>
  <c r="D42" i="1"/>
  <c r="C41" i="1"/>
  <c r="C39" i="1"/>
  <c r="C38" i="1"/>
  <c r="C37" i="1"/>
  <c r="E36" i="1"/>
  <c r="D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E20" i="1"/>
  <c r="D20" i="1"/>
  <c r="D18" i="1" s="1"/>
  <c r="C19" i="1"/>
  <c r="C17" i="1"/>
  <c r="C16" i="1"/>
  <c r="C15" i="1"/>
  <c r="C14" i="1"/>
  <c r="E13" i="1"/>
  <c r="D13" i="1"/>
  <c r="C12" i="1"/>
  <c r="C11" i="1"/>
  <c r="C9" i="1"/>
  <c r="C8" i="1"/>
  <c r="C7" i="1"/>
  <c r="C28" i="2" l="1"/>
  <c r="C42" i="1"/>
  <c r="D10" i="1"/>
  <c r="D40" i="1"/>
  <c r="C40" i="1" s="1"/>
  <c r="C20" i="1"/>
  <c r="E18" i="1"/>
  <c r="C18" i="1" s="1"/>
  <c r="C22" i="2"/>
  <c r="D17" i="2"/>
  <c r="C17" i="2" s="1"/>
  <c r="C18" i="2"/>
  <c r="C36" i="1"/>
  <c r="C13" i="1"/>
  <c r="E6" i="2"/>
  <c r="C31" i="1"/>
  <c r="C25" i="2"/>
  <c r="E10" i="1" l="1"/>
  <c r="E6" i="1" s="1"/>
  <c r="D6" i="1"/>
  <c r="C10" i="1" l="1"/>
  <c r="C6" i="1"/>
</calcChain>
</file>

<file path=xl/sharedStrings.xml><?xml version="1.0" encoding="utf-8"?>
<sst xmlns="http://schemas.openxmlformats.org/spreadsheetml/2006/main" count="159" uniqueCount="98">
  <si>
    <t>POJ (ČNB) 10-04      Rozvaha pojišťovny/zajišťovny podle účetní závěrky</t>
  </si>
  <si>
    <t>&lt; 1 &gt;  Rozvahová aktiva ~ ROPO10_11</t>
  </si>
  <si>
    <t>Údaj nekompenzovaný o opravné položky a oprávky</t>
  </si>
  <si>
    <t>Opravné položky a oprávky</t>
  </si>
  <si>
    <t>Údaj kompenzovaný o opravné položky a oprávky</t>
  </si>
  <si>
    <t>@</t>
  </si>
  <si>
    <t>Aktiva celkem</t>
  </si>
  <si>
    <t>Pohledávky za upsaný základní kapitál</t>
  </si>
  <si>
    <t>Dlouhodobý nehmotný majetek</t>
  </si>
  <si>
    <t>z toho goodwill</t>
  </si>
  <si>
    <t>Investice</t>
  </si>
  <si>
    <t>Pozemky a stavby</t>
  </si>
  <si>
    <t>z toho provozní nemovitosti</t>
  </si>
  <si>
    <t>Investice v podnikatelských seskupeních</t>
  </si>
  <si>
    <t>Podíly v ovládaných osobách</t>
  </si>
  <si>
    <t>Dluhové CP vydané ovládanými osobami a zápůjčky a úvěry těmto osobám</t>
  </si>
  <si>
    <t>Podíly s podstatným vlivem</t>
  </si>
  <si>
    <t>Dluhové CP vydané os., ve kterých má úč. jedn. podst. vliv</t>
  </si>
  <si>
    <t>Jiné investice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</si>
  <si>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</si>
  <si>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</si>
  <si>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</si>
  <si>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</si>
  <si>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</si>
  <si>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Investice v investičních sdruženích</t>
  </si>
  <si>
    <t>Ostatní zápůjčky a úvěry</t>
  </si>
  <si>
    <t>Depozita u finančních institucí</t>
  </si>
  <si>
    <t>Ostatní investice</t>
  </si>
  <si>
    <t>Depozita při aktivním zajištění</t>
  </si>
  <si>
    <t>Investice životního pojištění, je-li nositelem inv. rizika pojistník</t>
  </si>
  <si>
    <t>Dlužníci</t>
  </si>
  <si>
    <t>Pohledávky z operací přímého pojištění</t>
  </si>
  <si>
    <t>Pojistníci</t>
  </si>
  <si>
    <t>Pojišťovací zprostředkovatelé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</si>
  <si>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</si>
  <si>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</si>
  <si>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</si>
  <si>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</si>
  <si>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</si>
  <si>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</si>
  <si>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</si>
  <si>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</si>
  <si>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</si>
  <si>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</si>
  <si>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</si>
  <si>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</si>
  <si>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z toho dohadné položky aktivní</t>
  </si>
  <si>
    <t>&lt; 2 &gt;  Rozvahová pasiva ~ ROPO10_21</t>
  </si>
  <si>
    <t>Hrubá hodnota</t>
  </si>
  <si>
    <t>Hodnota zajištění</t>
  </si>
  <si>
    <t>Čistá hodnota</t>
  </si>
  <si>
    <t>Pasiva celkem</t>
  </si>
  <si>
    <t>XX</t>
  </si>
  <si>
    <t>Vlastní kapitál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</si>
  <si>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</si>
  <si>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</si>
  <si>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</si>
  <si>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</si>
  <si>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</si>
  <si>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</si>
  <si>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</si>
  <si>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</si>
  <si>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</si>
  <si>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</si>
  <si>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</si>
  <si>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</si>
  <si>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</si>
  <si>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</si>
  <si>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</si>
  <si>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</si>
  <si>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</si>
  <si>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</t>
  </si>
  <si>
    <t>Rezerva na bonusy a slevy vztahující se k poj. odv. ŽP</t>
  </si>
  <si>
    <t>Rezerva na bonusy a slevy vztahující se k poj. odv. NP</t>
  </si>
  <si>
    <t>Ostatní technické rezervy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</si>
  <si>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</si>
  <si>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</si>
  <si>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</si>
  <si>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</t>
  </si>
  <si>
    <t>Rezerva na penzijní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</si>
  <si>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</si>
  <si>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</si>
  <si>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</si>
  <si>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</si>
  <si>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</si>
  <si>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</si>
  <si>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</si>
  <si>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</si>
  <si>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</si>
  <si>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</si>
  <si>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</si>
  <si>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</si>
  <si>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</si>
  <si>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Přechodné účty pasiv</t>
  </si>
  <si>
    <t>Výdaje příštích období a výnosy příštích období</t>
  </si>
  <si>
    <t>Ostatní přechodné účty pasiv</t>
  </si>
  <si>
    <t>z toho dohadné položky pasivní</t>
  </si>
  <si>
    <t>47116617 - Kooperativa pojišťovna, a.s., Vienna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</si>
</sst>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20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24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0" fontId="7" fillId="2" borderId="2" xfId="0" applyNumberFormat="1" applyFont="1" applyFill="1" applyBorder="1"/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/>
    <xf numFmtId="164" fontId="13" fillId="4" borderId="2" xfId="0" applyNumberFormat="1" applyFont="1" applyFill="1" applyBorder="1"/>
    <xf numFmtId="0" fontId="14" fillId="2" borderId="2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8" fillId="2" borderId="2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/>
    </xf>
    <xf numFmtId="164" fontId="0" fillId="0" borderId="0" xfId="0" applyNumberFormat="1"/>
    <xf numFmtId="14" fontId="4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85" zoomScaleNormal="85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1.25" customHeight="1" x14ac:dyDescent="0.35"/>
  <cols>
    <col min="1" max="1" width="63" customWidth="1" collapsed="1"/>
    <col min="2" max="2" width="4.83203125" customWidth="1" collapsed="1"/>
    <col min="3" max="5" width="17.83203125" customWidth="1" collapsed="1"/>
    <col min="6" max="6" width="13.83203125" customWidth="1" collapsed="1"/>
    <col min="7" max="7" width="10.58203125" bestFit="1" customWidth="1"/>
  </cols>
  <sheetData>
    <row r="1" spans="1:7" ht="12.75" customHeight="1" x14ac:dyDescent="0.35">
      <c r="A1" s="1" t="s">
        <v>0</v>
      </c>
      <c r="F1" s="22">
        <v>43100</v>
      </c>
    </row>
    <row r="2" spans="1:7" s="2" customFormat="1" ht="30.05" customHeight="1" x14ac:dyDescent="0.35">
      <c r="A2" s="3" t="s">
        <v>97</v>
      </c>
      <c r="E2" s="4"/>
      <c r="F2" s="21"/>
    </row>
    <row r="3" spans="1:7" ht="12.75" customHeight="1" x14ac:dyDescent="0.35">
      <c r="A3" s="5" t="s">
        <v>1</v>
      </c>
      <c r="F3" s="6"/>
    </row>
    <row r="4" spans="1:7" ht="45" customHeight="1" x14ac:dyDescent="0.35">
      <c r="A4" s="7"/>
      <c r="B4" s="8"/>
      <c r="C4" s="8" t="s">
        <v>2</v>
      </c>
      <c r="D4" s="8" t="s">
        <v>3</v>
      </c>
      <c r="E4" s="8" t="s">
        <v>4</v>
      </c>
    </row>
    <row r="5" spans="1:7" ht="12.75" customHeight="1" x14ac:dyDescent="0.35">
      <c r="A5" s="7"/>
      <c r="B5" s="9" t="s">
        <v>5</v>
      </c>
      <c r="C5" s="10">
        <v>1</v>
      </c>
      <c r="D5" s="10">
        <v>2</v>
      </c>
      <c r="E5" s="10">
        <v>3</v>
      </c>
    </row>
    <row r="6" spans="1:7" ht="12.75" customHeight="1" x14ac:dyDescent="0.35">
      <c r="A6" s="7" t="s">
        <v>6</v>
      </c>
      <c r="B6" s="11">
        <v>1</v>
      </c>
      <c r="C6" s="12">
        <f t="shared" ref="C6:C46" si="0">E6+D6</f>
        <v>76713128001.200012</v>
      </c>
      <c r="D6" s="12">
        <f>D7+D8+D10+D29+D30+D36+D40</f>
        <v>6170853667.0200005</v>
      </c>
      <c r="E6" s="12">
        <f>E7+E8+E10+E29+E30+E36+E40</f>
        <v>70542274334.180008</v>
      </c>
      <c r="F6" s="20"/>
    </row>
    <row r="7" spans="1:7" ht="12.75" customHeight="1" x14ac:dyDescent="0.35">
      <c r="A7" s="7" t="s">
        <v>7</v>
      </c>
      <c r="B7" s="11">
        <v>2</v>
      </c>
      <c r="C7" s="12">
        <f t="shared" si="0"/>
        <v>0</v>
      </c>
      <c r="D7" s="13">
        <v>0</v>
      </c>
      <c r="E7" s="13">
        <v>0</v>
      </c>
      <c r="F7" s="20"/>
    </row>
    <row r="8" spans="1:7" ht="12.75" customHeight="1" x14ac:dyDescent="0.35">
      <c r="A8" s="7" t="s">
        <v>8</v>
      </c>
      <c r="B8" s="11">
        <v>3</v>
      </c>
      <c r="C8" s="12">
        <f t="shared" si="0"/>
        <v>4344131521.6199999</v>
      </c>
      <c r="D8" s="13">
        <v>4170262906.54</v>
      </c>
      <c r="E8" s="13">
        <v>173868615.07999989</v>
      </c>
      <c r="F8" s="20"/>
      <c r="G8" s="20"/>
    </row>
    <row r="9" spans="1:7" ht="12.75" customHeight="1" x14ac:dyDescent="0.35">
      <c r="A9" s="7" t="s">
        <v>9</v>
      </c>
      <c r="B9" s="11">
        <v>4</v>
      </c>
      <c r="C9" s="12">
        <f t="shared" si="0"/>
        <v>3068798000</v>
      </c>
      <c r="D9" s="13">
        <v>3068798000</v>
      </c>
      <c r="E9" s="13">
        <v>0</v>
      </c>
      <c r="F9" s="20"/>
      <c r="G9" s="20"/>
    </row>
    <row r="10" spans="1:7" ht="12.75" customHeight="1" x14ac:dyDescent="0.35">
      <c r="A10" s="7" t="s">
        <v>10</v>
      </c>
      <c r="B10" s="11">
        <v>5</v>
      </c>
      <c r="C10" s="12">
        <f t="shared" si="0"/>
        <v>56393722798.330002</v>
      </c>
      <c r="D10" s="12">
        <f>D11+D13+D18+D28</f>
        <v>1013545467.8399999</v>
      </c>
      <c r="E10" s="12">
        <f>E11+E13+E18+E28</f>
        <v>55380177330.490005</v>
      </c>
      <c r="F10" s="20"/>
      <c r="G10" s="20"/>
    </row>
    <row r="11" spans="1:7" ht="12.75" customHeight="1" x14ac:dyDescent="0.35">
      <c r="A11" s="7" t="s">
        <v>11</v>
      </c>
      <c r="B11" s="11">
        <v>6</v>
      </c>
      <c r="C11" s="12">
        <f t="shared" si="0"/>
        <v>2519014975.0500002</v>
      </c>
      <c r="D11" s="13">
        <v>1013545467.8399999</v>
      </c>
      <c r="E11" s="13">
        <v>1505469507.21</v>
      </c>
      <c r="F11" s="20"/>
      <c r="G11" s="20"/>
    </row>
    <row r="12" spans="1:7" ht="12.75" customHeight="1" x14ac:dyDescent="0.35">
      <c r="A12" s="7" t="s">
        <v>12</v>
      </c>
      <c r="B12" s="11">
        <v>7</v>
      </c>
      <c r="C12" s="12">
        <f t="shared" si="0"/>
        <v>2185083377.1199999</v>
      </c>
      <c r="D12" s="13">
        <v>1002866927.6899999</v>
      </c>
      <c r="E12" s="13">
        <v>1182216449.4300001</v>
      </c>
      <c r="F12" s="20"/>
      <c r="G12" s="20"/>
    </row>
    <row r="13" spans="1:7" ht="12.75" customHeight="1" x14ac:dyDescent="0.35">
      <c r="A13" s="7" t="s">
        <v>13</v>
      </c>
      <c r="B13" s="11">
        <v>8</v>
      </c>
      <c r="C13" s="12">
        <f t="shared" si="0"/>
        <v>9128448596.9400024</v>
      </c>
      <c r="D13" s="12">
        <f>D14+D15+D16+D17</f>
        <v>0</v>
      </c>
      <c r="E13" s="12">
        <f>E14+E15+E16+E17</f>
        <v>9128448596.9400024</v>
      </c>
      <c r="F13" s="20"/>
      <c r="G13" s="20"/>
    </row>
    <row r="14" spans="1:7" ht="12.75" customHeight="1" x14ac:dyDescent="0.35">
      <c r="A14" s="7" t="s">
        <v>14</v>
      </c>
      <c r="B14" s="11">
        <v>9</v>
      </c>
      <c r="C14" s="12">
        <f t="shared" si="0"/>
        <v>8279754620.710001</v>
      </c>
      <c r="D14" s="13"/>
      <c r="E14" s="13">
        <v>8279754620.710001</v>
      </c>
      <c r="F14" s="20"/>
      <c r="G14" s="20"/>
    </row>
    <row r="15" spans="1:7" ht="12.75" customHeight="1" x14ac:dyDescent="0.35">
      <c r="A15" s="7" t="s">
        <v>15</v>
      </c>
      <c r="B15" s="11">
        <v>10</v>
      </c>
      <c r="C15" s="12">
        <f t="shared" si="0"/>
        <v>774432369.69000018</v>
      </c>
      <c r="D15" s="13"/>
      <c r="E15" s="13">
        <v>774432369.69000018</v>
      </c>
      <c r="F15" s="20"/>
      <c r="G15" s="20"/>
    </row>
    <row r="16" spans="1:7" ht="12.75" customHeight="1" x14ac:dyDescent="0.35">
      <c r="A16" s="7" t="s">
        <v>16</v>
      </c>
      <c r="B16" s="11">
        <v>11</v>
      </c>
      <c r="C16" s="12">
        <f t="shared" si="0"/>
        <v>74261606.540000007</v>
      </c>
      <c r="D16" s="13"/>
      <c r="E16" s="13">
        <v>74261606.540000007</v>
      </c>
      <c r="F16" s="20"/>
      <c r="G16" s="20"/>
    </row>
    <row r="17" spans="1:7" ht="12.75" customHeight="1" x14ac:dyDescent="0.35">
      <c r="A17" s="7" t="s">
        <v>17</v>
      </c>
      <c r="B17" s="11">
        <v>12</v>
      </c>
      <c r="C17" s="12">
        <f t="shared" si="0"/>
        <v>0</v>
      </c>
      <c r="D17" s="13"/>
      <c r="E17" s="13">
        <v>0</v>
      </c>
      <c r="F17" s="20"/>
      <c r="G17" s="20"/>
    </row>
    <row r="18" spans="1:7" ht="12.75" customHeight="1" x14ac:dyDescent="0.35">
      <c r="A18" s="7" t="s">
        <v>18</v>
      </c>
      <c r="B18" s="11">
        <v>13</v>
      </c>
      <c r="C18" s="12">
        <f t="shared" si="0"/>
        <v>44746259226.340004</v>
      </c>
      <c r="D18" s="12">
        <f>D19+D20+D24+D25+D26+D27</f>
        <v>0</v>
      </c>
      <c r="E18" s="12">
        <f>E19+E20+E24+E25+E26+E27</f>
        <v>44746259226.340004</v>
      </c>
      <c r="F18" s="20"/>
      <c r="G18" s="20"/>
    </row>
    <row r="19" spans="1:7" ht="12.75" customHeight="1" x14ac:dyDescent="0.35">
      <c r="A19" s="7" t="s">
        <v>19</v>
      </c>
      <c r="B19" s="11">
        <v>14</v>
      </c>
      <c r="C19" s="12">
        <f t="shared" si="0"/>
        <v>5357592476.3499994</v>
      </c>
      <c r="D19" s="13"/>
      <c r="E19" s="13">
        <v>5357592476.3499994</v>
      </c>
      <c r="F19" s="20"/>
      <c r="G19" s="20"/>
    </row>
    <row r="20" spans="1:7" ht="12.75" customHeight="1" x14ac:dyDescent="0.35">
      <c r="A20" s="7" t="s">
        <v>20</v>
      </c>
      <c r="B20" s="11">
        <v>15</v>
      </c>
      <c r="C20" s="12">
        <f t="shared" si="0"/>
        <v>38418936324.880005</v>
      </c>
      <c r="D20" s="12">
        <f>D21+D22+D23</f>
        <v>0</v>
      </c>
      <c r="E20" s="12">
        <f>E21+E22+E23</f>
        <v>38418936324.880005</v>
      </c>
      <c r="F20" s="20"/>
      <c r="G20" s="20"/>
    </row>
    <row r="21" spans="1:7" ht="12.75" customHeight="1" x14ac:dyDescent="0.35">
      <c r="A21" s="7" t="s">
        <v>21</v>
      </c>
      <c r="B21" s="11">
        <v>16</v>
      </c>
      <c r="C21" s="12">
        <f t="shared" si="0"/>
        <v>2231583446.1399999</v>
      </c>
      <c r="D21" s="13"/>
      <c r="E21" s="13">
        <v>2231583446.1399999</v>
      </c>
      <c r="F21" s="20"/>
      <c r="G21" s="20"/>
    </row>
    <row r="22" spans="1:7" ht="12.75" customHeight="1" x14ac:dyDescent="0.35">
      <c r="A22" s="7" t="s">
        <v>22</v>
      </c>
      <c r="B22" s="11">
        <v>17</v>
      </c>
      <c r="C22" s="12">
        <f t="shared" si="0"/>
        <v>33993161810.400002</v>
      </c>
      <c r="D22" s="13"/>
      <c r="E22" s="13">
        <v>33993161810.400002</v>
      </c>
      <c r="F22" s="20"/>
      <c r="G22" s="20"/>
    </row>
    <row r="23" spans="1:7" ht="12.75" customHeight="1" x14ac:dyDescent="0.35">
      <c r="A23" s="7" t="s">
        <v>23</v>
      </c>
      <c r="B23" s="11">
        <v>18</v>
      </c>
      <c r="C23" s="12">
        <f t="shared" si="0"/>
        <v>2194191068.3400002</v>
      </c>
      <c r="D23" s="13"/>
      <c r="E23" s="13">
        <v>2194191068.3400002</v>
      </c>
      <c r="F23" s="20"/>
      <c r="G23" s="20"/>
    </row>
    <row r="24" spans="1:7" ht="12.75" customHeight="1" x14ac:dyDescent="0.35">
      <c r="A24" s="7" t="s">
        <v>24</v>
      </c>
      <c r="B24" s="11">
        <v>19</v>
      </c>
      <c r="C24" s="12">
        <f t="shared" si="0"/>
        <v>0</v>
      </c>
      <c r="D24" s="13"/>
      <c r="E24" s="13">
        <v>0</v>
      </c>
      <c r="F24" s="20"/>
      <c r="G24" s="20"/>
    </row>
    <row r="25" spans="1:7" ht="12.75" customHeight="1" x14ac:dyDescent="0.35">
      <c r="A25" s="7" t="s">
        <v>25</v>
      </c>
      <c r="B25" s="11">
        <v>20</v>
      </c>
      <c r="C25" s="12">
        <f t="shared" si="0"/>
        <v>4200000</v>
      </c>
      <c r="D25" s="13"/>
      <c r="E25" s="13">
        <v>4200000</v>
      </c>
      <c r="F25" s="20"/>
      <c r="G25" s="20"/>
    </row>
    <row r="26" spans="1:7" ht="12.75" customHeight="1" x14ac:dyDescent="0.35">
      <c r="A26" s="7" t="s">
        <v>26</v>
      </c>
      <c r="B26" s="11">
        <v>21</v>
      </c>
      <c r="C26" s="12">
        <f t="shared" si="0"/>
        <v>900000000</v>
      </c>
      <c r="D26" s="13"/>
      <c r="E26" s="13">
        <v>900000000</v>
      </c>
      <c r="F26" s="20"/>
      <c r="G26" s="20"/>
    </row>
    <row r="27" spans="1:7" ht="12.75" customHeight="1" x14ac:dyDescent="0.35">
      <c r="A27" s="7" t="s">
        <v>27</v>
      </c>
      <c r="B27" s="11">
        <v>22</v>
      </c>
      <c r="C27" s="12">
        <f t="shared" si="0"/>
        <v>65530425.109999999</v>
      </c>
      <c r="D27" s="13"/>
      <c r="E27" s="13">
        <v>65530425.109999999</v>
      </c>
      <c r="F27" s="20"/>
      <c r="G27" s="20"/>
    </row>
    <row r="28" spans="1:7" ht="12.75" customHeight="1" x14ac:dyDescent="0.35">
      <c r="A28" s="7" t="s">
        <v>28</v>
      </c>
      <c r="B28" s="11">
        <v>23</v>
      </c>
      <c r="C28" s="12">
        <f t="shared" si="0"/>
        <v>0</v>
      </c>
      <c r="D28" s="13"/>
      <c r="E28" s="13">
        <v>0</v>
      </c>
      <c r="F28" s="20"/>
      <c r="G28" s="20"/>
    </row>
    <row r="29" spans="1:7" ht="12.75" customHeight="1" x14ac:dyDescent="0.35">
      <c r="A29" s="7" t="s">
        <v>29</v>
      </c>
      <c r="B29" s="11">
        <v>24</v>
      </c>
      <c r="C29" s="12">
        <f t="shared" si="0"/>
        <v>4810203993.2399998</v>
      </c>
      <c r="D29" s="13"/>
      <c r="E29" s="13">
        <v>4810203993.2399998</v>
      </c>
      <c r="F29" s="20"/>
      <c r="G29" s="20"/>
    </row>
    <row r="30" spans="1:7" ht="12.75" customHeight="1" x14ac:dyDescent="0.35">
      <c r="A30" s="7" t="s">
        <v>30</v>
      </c>
      <c r="B30" s="11">
        <v>25</v>
      </c>
      <c r="C30" s="12">
        <f t="shared" si="0"/>
        <v>2221102662.79</v>
      </c>
      <c r="D30" s="12">
        <f>D31+D34+D35</f>
        <v>434088048.98000002</v>
      </c>
      <c r="E30" s="12">
        <f>E31+E34+E35</f>
        <v>1787014613.8099999</v>
      </c>
      <c r="F30" s="20"/>
      <c r="G30" s="20"/>
    </row>
    <row r="31" spans="1:7" ht="12.75" customHeight="1" x14ac:dyDescent="0.35">
      <c r="A31" s="7" t="s">
        <v>31</v>
      </c>
      <c r="B31" s="11">
        <v>26</v>
      </c>
      <c r="C31" s="12">
        <f t="shared" si="0"/>
        <v>1883837425.79</v>
      </c>
      <c r="D31" s="12">
        <f>D32+D33</f>
        <v>430905933.98000002</v>
      </c>
      <c r="E31" s="12">
        <f>E32+E33</f>
        <v>1452931491.8099999</v>
      </c>
      <c r="F31" s="20"/>
      <c r="G31" s="20"/>
    </row>
    <row r="32" spans="1:7" ht="12.75" customHeight="1" x14ac:dyDescent="0.35">
      <c r="A32" s="7" t="s">
        <v>32</v>
      </c>
      <c r="B32" s="11">
        <v>27</v>
      </c>
      <c r="C32" s="12">
        <f t="shared" si="0"/>
        <v>1870031466.45</v>
      </c>
      <c r="D32" s="13">
        <v>426134173.94</v>
      </c>
      <c r="E32" s="13">
        <v>1443897292.51</v>
      </c>
      <c r="F32" s="20"/>
      <c r="G32" s="20"/>
    </row>
    <row r="33" spans="1:7" ht="12.75" customHeight="1" x14ac:dyDescent="0.35">
      <c r="A33" s="7" t="s">
        <v>33</v>
      </c>
      <c r="B33" s="11">
        <v>28</v>
      </c>
      <c r="C33" s="12">
        <f t="shared" si="0"/>
        <v>13805959.34</v>
      </c>
      <c r="D33" s="13">
        <v>4771760.04</v>
      </c>
      <c r="E33" s="13">
        <v>9034199.3000000007</v>
      </c>
      <c r="F33" s="20"/>
      <c r="G33" s="20"/>
    </row>
    <row r="34" spans="1:7" ht="12.75" customHeight="1" x14ac:dyDescent="0.35">
      <c r="A34" s="7" t="s">
        <v>34</v>
      </c>
      <c r="B34" s="11">
        <v>29</v>
      </c>
      <c r="C34" s="12">
        <f t="shared" si="0"/>
        <v>5904571.0700000003</v>
      </c>
      <c r="D34" s="13">
        <v>0</v>
      </c>
      <c r="E34" s="13">
        <v>5904571.0700000003</v>
      </c>
      <c r="F34" s="20"/>
      <c r="G34" s="20"/>
    </row>
    <row r="35" spans="1:7" ht="12.75" customHeight="1" x14ac:dyDescent="0.35">
      <c r="A35" s="7" t="s">
        <v>35</v>
      </c>
      <c r="B35" s="11">
        <v>30</v>
      </c>
      <c r="C35" s="12">
        <f t="shared" si="0"/>
        <v>331360665.93000001</v>
      </c>
      <c r="D35" s="13">
        <v>3182115</v>
      </c>
      <c r="E35" s="13">
        <v>328178550.93000001</v>
      </c>
      <c r="F35" s="20"/>
      <c r="G35" s="20"/>
    </row>
    <row r="36" spans="1:7" ht="12.75" customHeight="1" x14ac:dyDescent="0.35">
      <c r="A36" s="7" t="s">
        <v>36</v>
      </c>
      <c r="B36" s="11">
        <v>31</v>
      </c>
      <c r="C36" s="12">
        <f t="shared" si="0"/>
        <v>3015890738.9200001</v>
      </c>
      <c r="D36" s="12">
        <f>D37+D38+D39</f>
        <v>552957243.66000009</v>
      </c>
      <c r="E36" s="12">
        <f>E37+E38+E39</f>
        <v>2462933495.2599998</v>
      </c>
      <c r="F36" s="20"/>
      <c r="G36" s="20"/>
    </row>
    <row r="37" spans="1:7" ht="12.75" customHeight="1" x14ac:dyDescent="0.35">
      <c r="A37" s="7" t="s">
        <v>37</v>
      </c>
      <c r="B37" s="11">
        <v>32</v>
      </c>
      <c r="C37" s="12">
        <f t="shared" si="0"/>
        <v>913933023.38000011</v>
      </c>
      <c r="D37" s="13">
        <v>552957243.66000009</v>
      </c>
      <c r="E37" s="13">
        <v>360975779.71999997</v>
      </c>
      <c r="F37" s="20"/>
      <c r="G37" s="20"/>
    </row>
    <row r="38" spans="1:7" ht="12.75" customHeight="1" x14ac:dyDescent="0.35">
      <c r="A38" s="7" t="s">
        <v>38</v>
      </c>
      <c r="B38" s="11">
        <v>33</v>
      </c>
      <c r="C38" s="12">
        <f t="shared" si="0"/>
        <v>2101957715.5399997</v>
      </c>
      <c r="D38" s="13">
        <v>0</v>
      </c>
      <c r="E38" s="13">
        <v>2101957715.5399997</v>
      </c>
      <c r="F38" s="20"/>
      <c r="G38" s="20"/>
    </row>
    <row r="39" spans="1:7" ht="12.75" customHeight="1" x14ac:dyDescent="0.35">
      <c r="A39" s="7" t="s">
        <v>39</v>
      </c>
      <c r="B39" s="11">
        <v>34</v>
      </c>
      <c r="C39" s="12">
        <f t="shared" si="0"/>
        <v>0</v>
      </c>
      <c r="D39" s="13">
        <v>0</v>
      </c>
      <c r="E39" s="13">
        <v>0</v>
      </c>
      <c r="F39" s="20"/>
      <c r="G39" s="20"/>
    </row>
    <row r="40" spans="1:7" ht="12.75" customHeight="1" x14ac:dyDescent="0.35">
      <c r="A40" s="7" t="s">
        <v>40</v>
      </c>
      <c r="B40" s="11">
        <v>35</v>
      </c>
      <c r="C40" s="12">
        <f t="shared" si="0"/>
        <v>5928076286.3000002</v>
      </c>
      <c r="D40" s="12">
        <f>D41+D42+D45</f>
        <v>0</v>
      </c>
      <c r="E40" s="12">
        <f>E41+E42+E45</f>
        <v>5928076286.3000002</v>
      </c>
      <c r="F40" s="20"/>
      <c r="G40" s="20"/>
    </row>
    <row r="41" spans="1:7" ht="12.75" customHeight="1" x14ac:dyDescent="0.35">
      <c r="A41" s="7" t="s">
        <v>41</v>
      </c>
      <c r="B41" s="11">
        <v>36</v>
      </c>
      <c r="C41" s="12">
        <f t="shared" si="0"/>
        <v>0</v>
      </c>
      <c r="D41" s="13"/>
      <c r="E41" s="13"/>
      <c r="F41" s="20"/>
      <c r="G41" s="20"/>
    </row>
    <row r="42" spans="1:7" ht="12.75" customHeight="1" x14ac:dyDescent="0.35">
      <c r="A42" s="7" t="s">
        <v>42</v>
      </c>
      <c r="B42" s="11">
        <v>37</v>
      </c>
      <c r="C42" s="12">
        <f t="shared" si="0"/>
        <v>3032259247.5799999</v>
      </c>
      <c r="D42" s="12">
        <f>D43+D44</f>
        <v>0</v>
      </c>
      <c r="E42" s="12">
        <f>E43+E44</f>
        <v>3032259247.5799999</v>
      </c>
      <c r="F42" s="20"/>
      <c r="G42" s="20"/>
    </row>
    <row r="43" spans="1:7" ht="12.75" customHeight="1" x14ac:dyDescent="0.35">
      <c r="A43" s="7" t="s">
        <v>43</v>
      </c>
      <c r="B43" s="11">
        <v>38</v>
      </c>
      <c r="C43" s="12">
        <f t="shared" si="0"/>
        <v>1998408783</v>
      </c>
      <c r="D43" s="13"/>
      <c r="E43" s="13">
        <v>1998408783</v>
      </c>
      <c r="F43" s="20"/>
      <c r="G43" s="20"/>
    </row>
    <row r="44" spans="1:7" ht="12.75" customHeight="1" x14ac:dyDescent="0.35">
      <c r="A44" s="7" t="s">
        <v>44</v>
      </c>
      <c r="B44" s="11">
        <v>39</v>
      </c>
      <c r="C44" s="12">
        <f t="shared" si="0"/>
        <v>1033850464.58</v>
      </c>
      <c r="D44" s="13"/>
      <c r="E44" s="13">
        <v>1033850464.58</v>
      </c>
      <c r="F44" s="20"/>
      <c r="G44" s="20"/>
    </row>
    <row r="45" spans="1:7" ht="12.75" customHeight="1" x14ac:dyDescent="0.35">
      <c r="A45" s="7" t="s">
        <v>45</v>
      </c>
      <c r="B45" s="11">
        <v>40</v>
      </c>
      <c r="C45" s="12">
        <f t="shared" si="0"/>
        <v>2895817038.7200003</v>
      </c>
      <c r="D45" s="13"/>
      <c r="E45" s="13">
        <v>2895817038.7200003</v>
      </c>
      <c r="F45" s="20"/>
      <c r="G45" s="20"/>
    </row>
    <row r="46" spans="1:7" ht="12.75" customHeight="1" x14ac:dyDescent="0.35">
      <c r="A46" s="7" t="s">
        <v>46</v>
      </c>
      <c r="B46" s="11">
        <v>41</v>
      </c>
      <c r="C46" s="12">
        <f t="shared" si="0"/>
        <v>366470059.19999999</v>
      </c>
      <c r="D46" s="13"/>
      <c r="E46" s="13">
        <v>366470059.19999999</v>
      </c>
      <c r="F46" s="20"/>
      <c r="G46" s="20"/>
    </row>
  </sheetData>
  <pageMargins left="0.78740157480314998" right="0.55118110236220497" top="0.90551181102362199" bottom="0.90551181102362199" header="0.511811023622047" footer="0.5118110236220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85" zoomScaleNormal="85" workbookViewId="0">
      <pane xSplit="2" ySplit="5" topLeftCell="C6" activePane="bottomRight" state="frozen"/>
      <selection pane="topRight"/>
      <selection pane="bottomLeft"/>
      <selection pane="bottomRight" activeCell="E6" sqref="E6"/>
    </sheetView>
  </sheetViews>
  <sheetFormatPr defaultRowHeight="11.25" customHeight="1" x14ac:dyDescent="0.35"/>
  <cols>
    <col min="1" max="1" width="63.83203125" customWidth="1" collapsed="1"/>
    <col min="2" max="2" width="4.83203125" customWidth="1" collapsed="1"/>
    <col min="3" max="5" width="17.83203125" customWidth="1" collapsed="1"/>
    <col min="6" max="6" width="13.83203125" customWidth="1" collapsed="1"/>
    <col min="7" max="7" width="12" bestFit="1" customWidth="1"/>
  </cols>
  <sheetData>
    <row r="1" spans="1:6" ht="12.75" customHeight="1" x14ac:dyDescent="0.35">
      <c r="A1" s="1" t="s">
        <v>0</v>
      </c>
      <c r="F1" s="22">
        <v>43100</v>
      </c>
    </row>
    <row r="3" spans="1:6" ht="12.75" customHeight="1" x14ac:dyDescent="0.35">
      <c r="A3" s="5" t="s">
        <v>47</v>
      </c>
      <c r="F3" s="6"/>
    </row>
    <row r="4" spans="1:6" ht="12.75" customHeight="1" x14ac:dyDescent="0.35">
      <c r="A4" s="7"/>
      <c r="B4" s="8"/>
      <c r="C4" s="8" t="s">
        <v>48</v>
      </c>
      <c r="D4" s="8" t="s">
        <v>49</v>
      </c>
      <c r="E4" s="8" t="s">
        <v>50</v>
      </c>
    </row>
    <row r="5" spans="1:6" ht="12.75" customHeight="1" x14ac:dyDescent="0.35">
      <c r="A5" s="7"/>
      <c r="B5" s="9" t="s">
        <v>5</v>
      </c>
      <c r="C5" s="10">
        <v>1</v>
      </c>
      <c r="D5" s="10">
        <v>2</v>
      </c>
      <c r="E5" s="10">
        <v>3</v>
      </c>
    </row>
    <row r="6" spans="1:6" ht="12.75" customHeight="1" x14ac:dyDescent="0.35">
      <c r="A6" s="7" t="s">
        <v>51</v>
      </c>
      <c r="B6" s="11">
        <v>1</v>
      </c>
      <c r="C6" s="14" t="s">
        <v>52</v>
      </c>
      <c r="D6" s="15" t="s">
        <v>52</v>
      </c>
      <c r="E6" s="12">
        <f>E7+E16+E17+E31+E32+E36+E37+E47</f>
        <v>70542274334.179993</v>
      </c>
    </row>
    <row r="7" spans="1:6" ht="12.75" customHeight="1" x14ac:dyDescent="0.35">
      <c r="A7" s="7" t="s">
        <v>53</v>
      </c>
      <c r="B7" s="11">
        <v>2</v>
      </c>
      <c r="C7" s="16" t="s">
        <v>52</v>
      </c>
      <c r="D7" s="17" t="s">
        <v>52</v>
      </c>
      <c r="E7" s="12">
        <f>E8+E10+E11+E12+E13+E14+E15</f>
        <v>12523996705.849998</v>
      </c>
    </row>
    <row r="8" spans="1:6" ht="12.75" customHeight="1" x14ac:dyDescent="0.35">
      <c r="A8" s="7" t="s">
        <v>54</v>
      </c>
      <c r="B8" s="11">
        <v>3</v>
      </c>
      <c r="C8" s="16" t="s">
        <v>52</v>
      </c>
      <c r="D8" s="17" t="s">
        <v>52</v>
      </c>
      <c r="E8" s="13">
        <v>3000000000</v>
      </c>
    </row>
    <row r="9" spans="1:6" ht="12.75" customHeight="1" x14ac:dyDescent="0.35">
      <c r="A9" s="7" t="s">
        <v>55</v>
      </c>
      <c r="B9" s="11">
        <v>4</v>
      </c>
      <c r="C9" s="16" t="s">
        <v>52</v>
      </c>
      <c r="D9" s="17" t="s">
        <v>52</v>
      </c>
      <c r="E9" s="13">
        <v>0</v>
      </c>
    </row>
    <row r="10" spans="1:6" ht="12.75" customHeight="1" x14ac:dyDescent="0.35">
      <c r="A10" s="7" t="s">
        <v>56</v>
      </c>
      <c r="B10" s="11">
        <v>5</v>
      </c>
      <c r="C10" s="16" t="s">
        <v>52</v>
      </c>
      <c r="D10" s="17" t="s">
        <v>52</v>
      </c>
      <c r="E10" s="13">
        <v>37875000</v>
      </c>
    </row>
    <row r="11" spans="1:6" ht="12.75" customHeight="1" x14ac:dyDescent="0.35">
      <c r="A11" s="7" t="s">
        <v>57</v>
      </c>
      <c r="B11" s="11">
        <v>6</v>
      </c>
      <c r="C11" s="16" t="s">
        <v>52</v>
      </c>
      <c r="D11" s="17" t="s">
        <v>52</v>
      </c>
      <c r="E11" s="13">
        <v>0</v>
      </c>
    </row>
    <row r="12" spans="1:6" ht="12.75" customHeight="1" x14ac:dyDescent="0.35">
      <c r="A12" s="7" t="s">
        <v>58</v>
      </c>
      <c r="B12" s="11">
        <v>7</v>
      </c>
      <c r="C12" s="16" t="s">
        <v>52</v>
      </c>
      <c r="D12" s="17" t="s">
        <v>52</v>
      </c>
      <c r="E12" s="13">
        <v>792403703.68000007</v>
      </c>
    </row>
    <row r="13" spans="1:6" ht="12.75" customHeight="1" x14ac:dyDescent="0.35">
      <c r="A13" s="7" t="s">
        <v>59</v>
      </c>
      <c r="B13" s="11">
        <v>8</v>
      </c>
      <c r="C13" s="16" t="s">
        <v>52</v>
      </c>
      <c r="D13" s="17" t="s">
        <v>52</v>
      </c>
      <c r="E13" s="13">
        <v>14471513.719999999</v>
      </c>
    </row>
    <row r="14" spans="1:6" ht="12.75" customHeight="1" x14ac:dyDescent="0.35">
      <c r="A14" s="7" t="s">
        <v>60</v>
      </c>
      <c r="B14" s="11">
        <v>9</v>
      </c>
      <c r="C14" s="16" t="s">
        <v>52</v>
      </c>
      <c r="D14" s="17" t="s">
        <v>52</v>
      </c>
      <c r="E14" s="13">
        <v>6746420346.5599995</v>
      </c>
    </row>
    <row r="15" spans="1:6" ht="12.75" customHeight="1" x14ac:dyDescent="0.35">
      <c r="A15" s="7" t="s">
        <v>61</v>
      </c>
      <c r="B15" s="11">
        <v>10</v>
      </c>
      <c r="C15" s="16" t="s">
        <v>52</v>
      </c>
      <c r="D15" s="17" t="s">
        <v>52</v>
      </c>
      <c r="E15" s="13">
        <v>1932826141.8900001</v>
      </c>
    </row>
    <row r="16" spans="1:6" ht="12.75" customHeight="1" x14ac:dyDescent="0.35">
      <c r="A16" s="7" t="s">
        <v>62</v>
      </c>
      <c r="B16" s="11">
        <v>11</v>
      </c>
      <c r="C16" s="16" t="s">
        <v>52</v>
      </c>
      <c r="D16" s="17" t="s">
        <v>52</v>
      </c>
      <c r="E16" s="13">
        <v>557000822</v>
      </c>
    </row>
    <row r="17" spans="1:5" ht="12.75" customHeight="1" x14ac:dyDescent="0.35">
      <c r="A17" s="7" t="s">
        <v>63</v>
      </c>
      <c r="B17" s="11">
        <v>12</v>
      </c>
      <c r="C17" s="12">
        <f t="shared" ref="C17:C31" si="0">E17+D17</f>
        <v>51389398146.349998</v>
      </c>
      <c r="D17" s="12">
        <f>D18+D21+D22+D25+D28</f>
        <v>7051327371.7399998</v>
      </c>
      <c r="E17" s="12">
        <f>E18+E21+E22+E25+E28</f>
        <v>44338070774.610001</v>
      </c>
    </row>
    <row r="18" spans="1:5" ht="12.75" customHeight="1" x14ac:dyDescent="0.35">
      <c r="A18" s="7" t="s">
        <v>64</v>
      </c>
      <c r="B18" s="11">
        <v>13</v>
      </c>
      <c r="C18" s="12">
        <f t="shared" si="0"/>
        <v>5669769215.8699989</v>
      </c>
      <c r="D18" s="12">
        <f>D19+D20</f>
        <v>1059226831.74</v>
      </c>
      <c r="E18" s="12">
        <f>E19+E20</f>
        <v>4610542384.1299992</v>
      </c>
    </row>
    <row r="19" spans="1:5" ht="12.75" customHeight="1" x14ac:dyDescent="0.35">
      <c r="A19" s="7" t="s">
        <v>65</v>
      </c>
      <c r="B19" s="11">
        <v>14</v>
      </c>
      <c r="C19" s="12">
        <f t="shared" si="0"/>
        <v>190126386.13999999</v>
      </c>
      <c r="D19" s="13">
        <v>0</v>
      </c>
      <c r="E19" s="13">
        <v>190126386.13999999</v>
      </c>
    </row>
    <row r="20" spans="1:5" ht="12.75" customHeight="1" x14ac:dyDescent="0.35">
      <c r="A20" s="7" t="s">
        <v>66</v>
      </c>
      <c r="B20" s="11">
        <v>15</v>
      </c>
      <c r="C20" s="12">
        <f t="shared" si="0"/>
        <v>5479642829.7299986</v>
      </c>
      <c r="D20" s="13">
        <v>1059226831.74</v>
      </c>
      <c r="E20" s="13">
        <v>4420415997.9899988</v>
      </c>
    </row>
    <row r="21" spans="1:5" ht="12.75" customHeight="1" x14ac:dyDescent="0.35">
      <c r="A21" s="7" t="s">
        <v>67</v>
      </c>
      <c r="B21" s="11">
        <v>16</v>
      </c>
      <c r="C21" s="12">
        <f t="shared" si="0"/>
        <v>26933189330</v>
      </c>
      <c r="D21" s="13">
        <v>0</v>
      </c>
      <c r="E21" s="13">
        <v>26933189330</v>
      </c>
    </row>
    <row r="22" spans="1:5" ht="12.75" customHeight="1" x14ac:dyDescent="0.35">
      <c r="A22" s="7" t="s">
        <v>68</v>
      </c>
      <c r="B22" s="11">
        <v>17</v>
      </c>
      <c r="C22" s="12">
        <f t="shared" si="0"/>
        <v>14825404479.860001</v>
      </c>
      <c r="D22" s="12">
        <f>D23+D24</f>
        <v>5938560261</v>
      </c>
      <c r="E22" s="12">
        <f>E23+E24</f>
        <v>8886844218.8600006</v>
      </c>
    </row>
    <row r="23" spans="1:5" ht="12.75" customHeight="1" x14ac:dyDescent="0.35">
      <c r="A23" s="7" t="s">
        <v>69</v>
      </c>
      <c r="B23" s="11">
        <v>18</v>
      </c>
      <c r="C23" s="12">
        <f t="shared" si="0"/>
        <v>1663495154.3600001</v>
      </c>
      <c r="D23" s="13">
        <v>470058822</v>
      </c>
      <c r="E23" s="13">
        <v>1193436332.3600001</v>
      </c>
    </row>
    <row r="24" spans="1:5" ht="12.75" customHeight="1" x14ac:dyDescent="0.35">
      <c r="A24" s="7" t="s">
        <v>70</v>
      </c>
      <c r="B24" s="11">
        <v>19</v>
      </c>
      <c r="C24" s="12">
        <f t="shared" si="0"/>
        <v>13161909325.5</v>
      </c>
      <c r="D24" s="13">
        <v>5468501439</v>
      </c>
      <c r="E24" s="13">
        <v>7693407886.5</v>
      </c>
    </row>
    <row r="25" spans="1:5" ht="12.75" customHeight="1" x14ac:dyDescent="0.35">
      <c r="A25" s="7" t="s">
        <v>71</v>
      </c>
      <c r="B25" s="11">
        <v>20</v>
      </c>
      <c r="C25" s="12">
        <f t="shared" si="0"/>
        <v>495393907.62</v>
      </c>
      <c r="D25" s="12">
        <f>D26+D27</f>
        <v>53540279</v>
      </c>
      <c r="E25" s="12">
        <f>E26+E27</f>
        <v>441853628.62</v>
      </c>
    </row>
    <row r="26" spans="1:5" ht="12.75" customHeight="1" x14ac:dyDescent="0.35">
      <c r="A26" s="7" t="s">
        <v>72</v>
      </c>
      <c r="B26" s="11">
        <v>21</v>
      </c>
      <c r="C26" s="12">
        <f t="shared" si="0"/>
        <v>254732715</v>
      </c>
      <c r="D26" s="13">
        <v>0</v>
      </c>
      <c r="E26" s="13">
        <v>254732715</v>
      </c>
    </row>
    <row r="27" spans="1:5" ht="12.75" customHeight="1" x14ac:dyDescent="0.35">
      <c r="A27" s="7" t="s">
        <v>73</v>
      </c>
      <c r="B27" s="11">
        <v>22</v>
      </c>
      <c r="C27" s="12">
        <f t="shared" si="0"/>
        <v>240661192.62</v>
      </c>
      <c r="D27" s="13">
        <v>53540279</v>
      </c>
      <c r="E27" s="13">
        <v>187120913.62</v>
      </c>
    </row>
    <row r="28" spans="1:5" ht="12.75" customHeight="1" x14ac:dyDescent="0.35">
      <c r="A28" s="7" t="s">
        <v>74</v>
      </c>
      <c r="B28" s="11">
        <v>23</v>
      </c>
      <c r="C28" s="12">
        <f t="shared" si="0"/>
        <v>3465641213</v>
      </c>
      <c r="D28" s="12">
        <f>D29+D30</f>
        <v>0</v>
      </c>
      <c r="E28" s="12">
        <f>E29+E30</f>
        <v>3465641213</v>
      </c>
    </row>
    <row r="29" spans="1:5" ht="12.75" customHeight="1" x14ac:dyDescent="0.35">
      <c r="A29" s="7" t="s">
        <v>75</v>
      </c>
      <c r="B29" s="11">
        <v>24</v>
      </c>
      <c r="C29" s="12">
        <f t="shared" si="0"/>
        <v>3112209719</v>
      </c>
      <c r="D29" s="13"/>
      <c r="E29" s="13">
        <v>3112209719</v>
      </c>
    </row>
    <row r="30" spans="1:5" ht="12.75" customHeight="1" x14ac:dyDescent="0.35">
      <c r="A30" s="7" t="s">
        <v>76</v>
      </c>
      <c r="B30" s="11">
        <v>25</v>
      </c>
      <c r="C30" s="12">
        <f t="shared" si="0"/>
        <v>353431494</v>
      </c>
      <c r="D30" s="13">
        <v>0</v>
      </c>
      <c r="E30" s="13">
        <v>353431494</v>
      </c>
    </row>
    <row r="31" spans="1:5" ht="12.75" customHeight="1" x14ac:dyDescent="0.35">
      <c r="A31" s="7" t="s">
        <v>77</v>
      </c>
      <c r="B31" s="11">
        <v>26</v>
      </c>
      <c r="C31" s="12">
        <f t="shared" si="0"/>
        <v>4810203993.2399998</v>
      </c>
      <c r="D31" s="13">
        <v>0</v>
      </c>
      <c r="E31" s="13">
        <v>4810203993.2399998</v>
      </c>
    </row>
    <row r="32" spans="1:5" ht="12.75" customHeight="1" x14ac:dyDescent="0.35">
      <c r="A32" s="7" t="s">
        <v>78</v>
      </c>
      <c r="B32" s="11">
        <v>27</v>
      </c>
      <c r="C32" s="16" t="s">
        <v>52</v>
      </c>
      <c r="D32" s="17" t="s">
        <v>52</v>
      </c>
      <c r="E32" s="12">
        <f>E33+E34+E35</f>
        <v>88519752</v>
      </c>
    </row>
    <row r="33" spans="1:5" ht="12.75" customHeight="1" x14ac:dyDescent="0.35">
      <c r="A33" s="7" t="s">
        <v>79</v>
      </c>
      <c r="B33" s="11">
        <v>28</v>
      </c>
      <c r="C33" s="16" t="s">
        <v>52</v>
      </c>
      <c r="D33" s="17" t="s">
        <v>52</v>
      </c>
      <c r="E33" s="13">
        <v>85538446</v>
      </c>
    </row>
    <row r="34" spans="1:5" ht="12.75" customHeight="1" x14ac:dyDescent="0.35">
      <c r="A34" s="7" t="s">
        <v>80</v>
      </c>
      <c r="B34" s="11">
        <v>29</v>
      </c>
      <c r="C34" s="16" t="s">
        <v>52</v>
      </c>
      <c r="D34" s="17" t="s">
        <v>52</v>
      </c>
      <c r="E34" s="13">
        <v>0</v>
      </c>
    </row>
    <row r="35" spans="1:5" ht="12.75" customHeight="1" x14ac:dyDescent="0.35">
      <c r="A35" s="7" t="s">
        <v>81</v>
      </c>
      <c r="B35" s="11">
        <v>30</v>
      </c>
      <c r="C35" s="16" t="s">
        <v>52</v>
      </c>
      <c r="D35" s="17" t="s">
        <v>52</v>
      </c>
      <c r="E35" s="13">
        <v>2981306</v>
      </c>
    </row>
    <row r="36" spans="1:5" ht="12.75" customHeight="1" x14ac:dyDescent="0.35">
      <c r="A36" s="7" t="s">
        <v>82</v>
      </c>
      <c r="B36" s="11">
        <v>31</v>
      </c>
      <c r="C36" s="16" t="s">
        <v>52</v>
      </c>
      <c r="D36" s="17" t="s">
        <v>52</v>
      </c>
      <c r="E36" s="13">
        <v>3762091269</v>
      </c>
    </row>
    <row r="37" spans="1:5" ht="12.75" customHeight="1" x14ac:dyDescent="0.35">
      <c r="A37" s="7" t="s">
        <v>83</v>
      </c>
      <c r="B37" s="11">
        <v>32</v>
      </c>
      <c r="C37" s="16" t="s">
        <v>52</v>
      </c>
      <c r="D37" s="17" t="s">
        <v>52</v>
      </c>
      <c r="E37" s="12">
        <f>E38+E39+E40+E42+E43+E45+E46</f>
        <v>2881707417.7799997</v>
      </c>
    </row>
    <row r="38" spans="1:5" ht="12.75" customHeight="1" x14ac:dyDescent="0.35">
      <c r="A38" s="7" t="s">
        <v>84</v>
      </c>
      <c r="B38" s="11">
        <v>33</v>
      </c>
      <c r="C38" s="16" t="s">
        <v>52</v>
      </c>
      <c r="D38" s="17" t="s">
        <v>52</v>
      </c>
      <c r="E38" s="13">
        <v>2309570528.9499998</v>
      </c>
    </row>
    <row r="39" spans="1:5" ht="12.75" customHeight="1" x14ac:dyDescent="0.35">
      <c r="A39" s="7" t="s">
        <v>85</v>
      </c>
      <c r="B39" s="11">
        <v>34</v>
      </c>
      <c r="C39" s="16" t="s">
        <v>52</v>
      </c>
      <c r="D39" s="17" t="s">
        <v>52</v>
      </c>
      <c r="E39" s="13">
        <v>1808247.65</v>
      </c>
    </row>
    <row r="40" spans="1:5" ht="12.75" customHeight="1" x14ac:dyDescent="0.35">
      <c r="A40" s="7" t="s">
        <v>86</v>
      </c>
      <c r="B40" s="11">
        <v>35</v>
      </c>
      <c r="C40" s="16" t="s">
        <v>52</v>
      </c>
      <c r="D40" s="17" t="s">
        <v>52</v>
      </c>
      <c r="E40" s="13">
        <v>0</v>
      </c>
    </row>
    <row r="41" spans="1:5" ht="12.75" customHeight="1" x14ac:dyDescent="0.35">
      <c r="A41" s="7" t="s">
        <v>87</v>
      </c>
      <c r="B41" s="11">
        <v>36</v>
      </c>
      <c r="C41" s="16" t="s">
        <v>52</v>
      </c>
      <c r="D41" s="17" t="s">
        <v>52</v>
      </c>
      <c r="E41" s="13">
        <v>0</v>
      </c>
    </row>
    <row r="42" spans="1:5" ht="12.75" customHeight="1" x14ac:dyDescent="0.35">
      <c r="A42" s="7" t="s">
        <v>88</v>
      </c>
      <c r="B42" s="11">
        <v>37</v>
      </c>
      <c r="C42" s="16" t="s">
        <v>52</v>
      </c>
      <c r="D42" s="17" t="s">
        <v>52</v>
      </c>
      <c r="E42" s="13">
        <v>64171.93</v>
      </c>
    </row>
    <row r="43" spans="1:5" ht="12.75" customHeight="1" x14ac:dyDescent="0.35">
      <c r="A43" s="7" t="s">
        <v>89</v>
      </c>
      <c r="B43" s="11">
        <v>38</v>
      </c>
      <c r="C43" s="16" t="s">
        <v>52</v>
      </c>
      <c r="D43" s="17" t="s">
        <v>52</v>
      </c>
      <c r="E43" s="13">
        <v>570264469.25000012</v>
      </c>
    </row>
    <row r="44" spans="1:5" ht="12.75" customHeight="1" x14ac:dyDescent="0.35">
      <c r="A44" s="7" t="s">
        <v>90</v>
      </c>
      <c r="B44" s="11">
        <v>39</v>
      </c>
      <c r="C44" s="16" t="s">
        <v>52</v>
      </c>
      <c r="D44" s="17" t="s">
        <v>52</v>
      </c>
      <c r="E44" s="13">
        <v>134634372.13999999</v>
      </c>
    </row>
    <row r="45" spans="1:5" ht="12.75" customHeight="1" x14ac:dyDescent="0.35">
      <c r="A45" s="7" t="s">
        <v>91</v>
      </c>
      <c r="B45" s="11">
        <v>40</v>
      </c>
      <c r="C45" s="16" t="s">
        <v>52</v>
      </c>
      <c r="D45" s="17" t="s">
        <v>52</v>
      </c>
      <c r="E45" s="13">
        <v>0</v>
      </c>
    </row>
    <row r="46" spans="1:5" ht="12.75" customHeight="1" x14ac:dyDescent="0.35">
      <c r="A46" s="7" t="s">
        <v>92</v>
      </c>
      <c r="B46" s="11">
        <v>41</v>
      </c>
      <c r="C46" s="16" t="s">
        <v>52</v>
      </c>
      <c r="D46" s="17" t="s">
        <v>52</v>
      </c>
      <c r="E46" s="13">
        <v>0</v>
      </c>
    </row>
    <row r="47" spans="1:5" ht="12.75" customHeight="1" x14ac:dyDescent="0.35">
      <c r="A47" s="7" t="s">
        <v>93</v>
      </c>
      <c r="B47" s="11">
        <v>42</v>
      </c>
      <c r="C47" s="16" t="s">
        <v>52</v>
      </c>
      <c r="D47" s="17" t="s">
        <v>52</v>
      </c>
      <c r="E47" s="12">
        <f>E48+E49</f>
        <v>1580683599.6999998</v>
      </c>
    </row>
    <row r="48" spans="1:5" ht="12.75" customHeight="1" x14ac:dyDescent="0.35">
      <c r="A48" s="7" t="s">
        <v>94</v>
      </c>
      <c r="B48" s="11">
        <v>43</v>
      </c>
      <c r="C48" s="16" t="s">
        <v>52</v>
      </c>
      <c r="D48" s="17" t="s">
        <v>52</v>
      </c>
      <c r="E48" s="13">
        <v>536107923.80999994</v>
      </c>
    </row>
    <row r="49" spans="1:5" ht="12.75" customHeight="1" x14ac:dyDescent="0.35">
      <c r="A49" s="7" t="s">
        <v>95</v>
      </c>
      <c r="B49" s="11">
        <v>44</v>
      </c>
      <c r="C49" s="16" t="s">
        <v>52</v>
      </c>
      <c r="D49" s="17" t="s">
        <v>52</v>
      </c>
      <c r="E49" s="13">
        <v>1044575675.89</v>
      </c>
    </row>
    <row r="50" spans="1:5" ht="12.75" customHeight="1" x14ac:dyDescent="0.35">
      <c r="A50" s="7" t="s">
        <v>96</v>
      </c>
      <c r="B50" s="11">
        <v>45</v>
      </c>
      <c r="C50" s="18" t="s">
        <v>52</v>
      </c>
      <c r="D50" s="19" t="s">
        <v>52</v>
      </c>
      <c r="E50" s="13">
        <v>1044575675.89</v>
      </c>
    </row>
  </sheetData>
  <pageMargins left="0.78740157480314998" right="0.55118110236220497" top="0.90551181102362199" bottom="0.90551181102362199" header="0.511811023622047" footer="0.5118110236220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Ondráček Milan</cp:lastModifiedBy>
  <dcterms:created xsi:type="dcterms:W3CDTF">2016-12-14T14:43:50Z</dcterms:created>
  <dcterms:modified xsi:type="dcterms:W3CDTF">2018-01-29T14:24:29Z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