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3\KOOP\31032023\"/>
    </mc:Choice>
  </mc:AlternateContent>
  <xr:revisionPtr revIDLastSave="0" documentId="8_{CCBEDBD3-C755-4175-AEF8-030539EDBF2B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ROPO10_11" sheetId="1" r:id="rId1"/>
    <sheet name="ROPO10_2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2" l="1"/>
  <c r="F40" i="2"/>
  <c r="F35" i="2"/>
  <c r="D34" i="2"/>
  <c r="D33" i="2"/>
  <c r="D32" i="2"/>
  <c r="F31" i="2"/>
  <c r="E31" i="2"/>
  <c r="D30" i="2"/>
  <c r="D29" i="2"/>
  <c r="F28" i="2"/>
  <c r="E28" i="2"/>
  <c r="D27" i="2"/>
  <c r="D26" i="2"/>
  <c r="F25" i="2"/>
  <c r="E25" i="2"/>
  <c r="D24" i="2"/>
  <c r="D23" i="2"/>
  <c r="D22" i="2"/>
  <c r="F21" i="2"/>
  <c r="E21" i="2"/>
  <c r="F9" i="2"/>
  <c r="D48" i="1"/>
  <c r="D47" i="1"/>
  <c r="D46" i="1"/>
  <c r="D45" i="1"/>
  <c r="F44" i="1"/>
  <c r="E44" i="1"/>
  <c r="E42" i="1" s="1"/>
  <c r="D43" i="1"/>
  <c r="D41" i="1"/>
  <c r="D40" i="1"/>
  <c r="D39" i="1"/>
  <c r="F38" i="1"/>
  <c r="D38" i="1" s="1"/>
  <c r="E38" i="1"/>
  <c r="D37" i="1"/>
  <c r="D36" i="1"/>
  <c r="D35" i="1"/>
  <c r="D34" i="1"/>
  <c r="D33" i="1"/>
  <c r="F32" i="1"/>
  <c r="E32" i="1"/>
  <c r="E31" i="1" s="1"/>
  <c r="D30" i="1"/>
  <c r="D29" i="1"/>
  <c r="D28" i="1"/>
  <c r="D27" i="1"/>
  <c r="D26" i="1"/>
  <c r="D25" i="1"/>
  <c r="D24" i="1"/>
  <c r="D23" i="1"/>
  <c r="F22" i="1"/>
  <c r="E22" i="1"/>
  <c r="E20" i="1" s="1"/>
  <c r="D21" i="1"/>
  <c r="D19" i="1"/>
  <c r="D18" i="1"/>
  <c r="D17" i="1"/>
  <c r="D16" i="1"/>
  <c r="F15" i="1"/>
  <c r="E15" i="1"/>
  <c r="D14" i="1"/>
  <c r="D13" i="1"/>
  <c r="D11" i="1"/>
  <c r="D10" i="1"/>
  <c r="D9" i="1"/>
  <c r="D31" i="2" l="1"/>
  <c r="D28" i="2"/>
  <c r="D44" i="1"/>
  <c r="D25" i="2"/>
  <c r="D21" i="2"/>
  <c r="D32" i="1"/>
  <c r="E20" i="2"/>
  <c r="F20" i="2"/>
  <c r="D22" i="1"/>
  <c r="E12" i="1"/>
  <c r="E8" i="1" s="1"/>
  <c r="D15" i="1"/>
  <c r="F31" i="1"/>
  <c r="D31" i="1" s="1"/>
  <c r="F20" i="1"/>
  <c r="D20" i="1" s="1"/>
  <c r="F42" i="1"/>
  <c r="D42" i="1" s="1"/>
  <c r="D20" i="2" l="1"/>
  <c r="F8" i="2"/>
  <c r="F12" i="1"/>
  <c r="D12" i="1" l="1"/>
  <c r="F8" i="1"/>
  <c r="D8" i="1" s="1"/>
</calcChain>
</file>

<file path=xl/sharedStrings.xml><?xml version="1.0" encoding="utf-8"?>
<sst xmlns="http://schemas.openxmlformats.org/spreadsheetml/2006/main" count="253" uniqueCount="144">
  <si>
    <t>1</t>
  </si>
  <si>
    <t>ROPO10_11 - Rozvahová aktiva</t>
  </si>
  <si>
    <t>47116617 - Kooperativa pojišťovna, a.s., Vienna Insurance Group</t>
  </si>
  <si>
    <t>Údaj nekompenzovaný o opravné položky a oprávky ∑</t>
  </si>
  <si>
    <t>Opravné položky a oprávky</t>
  </si>
  <si>
    <t>Údaj kompenzovaný o opravné položky a oprávky</t>
  </si>
  <si>
    <t>@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</si>
  <si>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</si>
  <si>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</si>
  <si>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</si>
  <si>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</si>
  <si>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</si>
  <si>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</si>
  <si>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</si>
  <si>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</si>
  <si>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</si>
  <si>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</si>
  <si>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</si>
  <si>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</si>
  <si>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</si>
  <si>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</si>
  <si>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</si>
  <si>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</si>
  <si>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</si>
  <si>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</si>
  <si>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</si>
  <si>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</si>
  <si>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</si>
  <si>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</si>
  <si>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</si>
  <si>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</si>
  <si>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</si>
  <si>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</si>
  <si>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</si>
  <si>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</si>
  <si>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</si>
  <si>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</si>
  <si>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</si>
  <si>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</si>
  <si>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</si>
  <si>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</si>
  <si>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</si>
  <si>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</si>
  <si>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</si>
  <si>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</si>
  <si>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</si>
  <si>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</si>
  <si>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</si>
  <si>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</si>
  <si>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</si>
  <si>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</si>
  <si>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</si>
  <si>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</si>
  <si>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</si>
  <si>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</si>
  <si>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</si>
  <si>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</si>
  <si>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</si>
  <si>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</si>
  <si>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</si>
  <si>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</si>
  <si>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</si>
  <si>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</si>
  <si>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</si>
  <si>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</si>
  <si>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</si>
  <si>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</si>
  <si>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</si>
  <si>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</si>
  <si>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</si>
  <si>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</si>
  <si>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</si>
  <si>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</si>
  <si>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</si>
  <si>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</si>
  <si>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</si>
  <si>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</si>
  <si>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</si>
  <si>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</si>
  <si>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</si>
  <si>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</si>
  <si>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</si>
  <si>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</si>
  <si>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</si>
  <si>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</si>
  <si>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</si>
  <si>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</si>
  <si>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</si>
  <si>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</si>
  <si>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</si>
  <si>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</si>
  <si>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</si>
  <si>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</si>
  <si>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X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</si>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</sst>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49" fontId="2" fillId="0" borderId="0" xfId="0" applyNumberFormat="1" applyFont="1"/>
    <xf numFmtId="49" fontId="2" fillId="0" borderId="1" xfId="0" applyNumberFormat="1" applyFont="1" applyBorder="1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left" indent="1"/>
    </xf>
    <xf numFmtId="49" fontId="2" fillId="0" borderId="1" xfId="0" applyNumberFormat="1" applyFont="1" applyBorder="1" applyAlignment="1">
      <alignment horizontal="left" indent="2"/>
    </xf>
    <xf numFmtId="49" fontId="2" fillId="0" borderId="1" xfId="0" applyNumberFormat="1" applyFont="1" applyBorder="1" applyAlignment="1">
      <alignment horizontal="left" indent="3"/>
    </xf>
    <xf numFmtId="49" fontId="2" fillId="0" borderId="1" xfId="0" applyNumberFormat="1" applyFont="1" applyBorder="1" applyAlignment="1">
      <alignment horizontal="left" indent="4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/>
    <xf numFmtId="0" fontId="2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4" fontId="4" fillId="0" borderId="0" xfId="0" applyNumberFormat="1" applyFont="1"/>
  </cellXfs>
  <cellStyles count="1">
    <cellStyle name="Normální" xfId="0" builtinId="0" customBuiltin="1"/>
  </cellStyles>
  <dxfs count="4"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G61"/>
  <sheetViews>
    <sheetView workbookViewId="0">
      <pane xSplit="3" ySplit="7" topLeftCell="D8" activePane="bottomRight" state="frozen"/>
      <selection pane="topRight" activeCell="F1" sqref="F1"/>
      <selection pane="bottomLeft" activeCell="F1" sqref="F1"/>
      <selection pane="bottomRight" activeCell="E13" sqref="E13"/>
    </sheetView>
  </sheetViews>
  <sheetFormatPr defaultColWidth="9.140625" defaultRowHeight="11.25" x14ac:dyDescent="0.2"/>
  <cols>
    <col min="1" max="1" width="16.85546875" style="1" customWidth="1"/>
    <col min="2" max="2" width="53.85546875" style="1" bestFit="1" customWidth="1"/>
    <col min="3" max="3" width="8.7109375" style="1" customWidth="1"/>
    <col min="4" max="6" width="16.7109375" style="1" customWidth="1"/>
    <col min="7" max="7" width="10.42578125" style="1" bestFit="1" customWidth="1"/>
    <col min="8" max="16384" width="9.140625" style="1"/>
  </cols>
  <sheetData>
    <row r="1" spans="1:7" ht="14.25" customHeight="1" x14ac:dyDescent="0.2">
      <c r="A1" s="8" t="s">
        <v>1</v>
      </c>
      <c r="F1" s="18"/>
    </row>
    <row r="2" spans="1:7" x14ac:dyDescent="0.2">
      <c r="A2" s="9" t="s">
        <v>2</v>
      </c>
      <c r="E2" s="9"/>
      <c r="F2" s="9"/>
    </row>
    <row r="5" spans="1:7" s="12" customFormat="1" x14ac:dyDescent="0.2">
      <c r="A5" s="1"/>
      <c r="B5" s="1"/>
    </row>
    <row r="6" spans="1:7" s="12" customFormat="1" ht="33.75" x14ac:dyDescent="0.25">
      <c r="D6" s="13" t="s">
        <v>3</v>
      </c>
      <c r="E6" s="13" t="s">
        <v>4</v>
      </c>
      <c r="F6" s="13" t="s">
        <v>5</v>
      </c>
    </row>
    <row r="7" spans="1:7" x14ac:dyDescent="0.2">
      <c r="C7" s="10" t="s">
        <v>6</v>
      </c>
      <c r="D7" s="11" t="s">
        <v>0</v>
      </c>
      <c r="E7" s="11" t="s">
        <v>7</v>
      </c>
      <c r="F7" s="11" t="s">
        <v>8</v>
      </c>
      <c r="G7" s="12"/>
    </row>
    <row r="8" spans="1:7" x14ac:dyDescent="0.2">
      <c r="B8" s="2" t="s">
        <v>9</v>
      </c>
      <c r="C8" s="11" t="s">
        <v>0</v>
      </c>
      <c r="D8" s="16">
        <f t="shared" ref="D8:D48" si="0">F8+E8</f>
        <v>102095009343.58</v>
      </c>
      <c r="E8" s="16">
        <f>E9+E10+E12+E30+E31+E38+E42</f>
        <v>5298799927.96</v>
      </c>
      <c r="F8" s="16">
        <f>F9+F10+F12+F30+F31+F38+F42</f>
        <v>96796209415.619995</v>
      </c>
      <c r="G8" s="12"/>
    </row>
    <row r="9" spans="1:7" x14ac:dyDescent="0.2">
      <c r="B9" s="4" t="s">
        <v>10</v>
      </c>
      <c r="C9" s="11" t="s">
        <v>7</v>
      </c>
      <c r="D9" s="16">
        <f t="shared" si="0"/>
        <v>0</v>
      </c>
      <c r="E9" s="17">
        <v>0</v>
      </c>
      <c r="F9" s="17">
        <v>0</v>
      </c>
      <c r="G9" s="12"/>
    </row>
    <row r="10" spans="1:7" x14ac:dyDescent="0.2">
      <c r="B10" s="4" t="s">
        <v>11</v>
      </c>
      <c r="C10" s="11" t="s">
        <v>8</v>
      </c>
      <c r="D10" s="16">
        <f t="shared" si="0"/>
        <v>3533750685.1099987</v>
      </c>
      <c r="E10" s="17">
        <v>2709358214.04</v>
      </c>
      <c r="F10" s="17">
        <v>824392471.06999898</v>
      </c>
      <c r="G10" s="12"/>
    </row>
    <row r="11" spans="1:7" x14ac:dyDescent="0.2">
      <c r="B11" s="5" t="s">
        <v>12</v>
      </c>
      <c r="C11" s="11" t="s">
        <v>13</v>
      </c>
      <c r="D11" s="16">
        <f t="shared" si="0"/>
        <v>0</v>
      </c>
      <c r="E11" s="17">
        <v>0</v>
      </c>
      <c r="F11" s="17">
        <v>0</v>
      </c>
      <c r="G11" s="12"/>
    </row>
    <row r="12" spans="1:7" x14ac:dyDescent="0.2">
      <c r="B12" s="4" t="s">
        <v>14</v>
      </c>
      <c r="C12" s="11" t="s">
        <v>15</v>
      </c>
      <c r="D12" s="16">
        <f t="shared" si="0"/>
        <v>68505248199.479996</v>
      </c>
      <c r="E12" s="16">
        <f>E13+E15+E20+E29</f>
        <v>1214473125.3300002</v>
      </c>
      <c r="F12" s="16">
        <f>F13+F15+F20+F29</f>
        <v>67290775074.149994</v>
      </c>
      <c r="G12" s="12"/>
    </row>
    <row r="13" spans="1:7" x14ac:dyDescent="0.2">
      <c r="B13" s="5" t="s">
        <v>16</v>
      </c>
      <c r="C13" s="11" t="s">
        <v>17</v>
      </c>
      <c r="D13" s="16">
        <f t="shared" si="0"/>
        <v>2831289883.6400003</v>
      </c>
      <c r="E13" s="17">
        <v>1214473125.3300002</v>
      </c>
      <c r="F13" s="17">
        <v>1616816758.3099999</v>
      </c>
      <c r="G13" s="12"/>
    </row>
    <row r="14" spans="1:7" x14ac:dyDescent="0.2">
      <c r="B14" s="6" t="s">
        <v>18</v>
      </c>
      <c r="C14" s="11" t="s">
        <v>19</v>
      </c>
      <c r="D14" s="16">
        <f t="shared" si="0"/>
        <v>2023298333.7999997</v>
      </c>
      <c r="E14" s="17">
        <v>1152715944.1300001</v>
      </c>
      <c r="F14" s="17">
        <v>870582389.66999972</v>
      </c>
      <c r="G14" s="12"/>
    </row>
    <row r="15" spans="1:7" x14ac:dyDescent="0.2">
      <c r="B15" s="5" t="s">
        <v>20</v>
      </c>
      <c r="C15" s="11" t="s">
        <v>21</v>
      </c>
      <c r="D15" s="16">
        <f t="shared" si="0"/>
        <v>5258198678.4299994</v>
      </c>
      <c r="E15" s="16">
        <f>E16+E17+E18+E19</f>
        <v>0</v>
      </c>
      <c r="F15" s="16">
        <f>F16+F17+F18+F19</f>
        <v>5258198678.4299994</v>
      </c>
      <c r="G15" s="12"/>
    </row>
    <row r="16" spans="1:7" x14ac:dyDescent="0.2">
      <c r="B16" s="6" t="s">
        <v>22</v>
      </c>
      <c r="C16" s="11" t="s">
        <v>23</v>
      </c>
      <c r="D16" s="16">
        <f t="shared" si="0"/>
        <v>4893867006.2099991</v>
      </c>
      <c r="E16" s="17">
        <v>0</v>
      </c>
      <c r="F16" s="17">
        <v>4893867006.2099991</v>
      </c>
      <c r="G16" s="12"/>
    </row>
    <row r="17" spans="2:7" x14ac:dyDescent="0.2">
      <c r="B17" s="6" t="s">
        <v>24</v>
      </c>
      <c r="C17" s="11" t="s">
        <v>25</v>
      </c>
      <c r="D17" s="16">
        <f t="shared" si="0"/>
        <v>364331672.22000003</v>
      </c>
      <c r="E17" s="17">
        <v>0</v>
      </c>
      <c r="F17" s="17">
        <v>364331672.22000003</v>
      </c>
      <c r="G17" s="12"/>
    </row>
    <row r="18" spans="2:7" x14ac:dyDescent="0.2">
      <c r="B18" s="6" t="s">
        <v>26</v>
      </c>
      <c r="C18" s="11" t="s">
        <v>27</v>
      </c>
      <c r="D18" s="16">
        <f t="shared" si="0"/>
        <v>0</v>
      </c>
      <c r="E18" s="17">
        <v>0</v>
      </c>
      <c r="F18" s="17">
        <v>0</v>
      </c>
      <c r="G18" s="12"/>
    </row>
    <row r="19" spans="2:7" x14ac:dyDescent="0.2">
      <c r="B19" s="6" t="s">
        <v>28</v>
      </c>
      <c r="C19" s="11" t="s">
        <v>29</v>
      </c>
      <c r="D19" s="16">
        <f t="shared" si="0"/>
        <v>0</v>
      </c>
      <c r="E19" s="17">
        <v>0</v>
      </c>
      <c r="F19" s="17">
        <v>0</v>
      </c>
      <c r="G19" s="12"/>
    </row>
    <row r="20" spans="2:7" x14ac:dyDescent="0.2">
      <c r="B20" s="5" t="s">
        <v>30</v>
      </c>
      <c r="C20" s="11" t="s">
        <v>31</v>
      </c>
      <c r="D20" s="16">
        <f t="shared" si="0"/>
        <v>60415759637.409996</v>
      </c>
      <c r="E20" s="16">
        <f>E21+E22+E25+E26+E27+E28</f>
        <v>0</v>
      </c>
      <c r="F20" s="16">
        <f>F21+F22+F25+F26+F27+F28</f>
        <v>60415759637.409996</v>
      </c>
      <c r="G20" s="12"/>
    </row>
    <row r="21" spans="2:7" x14ac:dyDescent="0.2">
      <c r="B21" s="6" t="s">
        <v>32</v>
      </c>
      <c r="C21" s="11" t="s">
        <v>33</v>
      </c>
      <c r="D21" s="16">
        <f t="shared" si="0"/>
        <v>3573630815.6799998</v>
      </c>
      <c r="E21" s="17">
        <v>0</v>
      </c>
      <c r="F21" s="17">
        <v>3573630815.6799998</v>
      </c>
      <c r="G21" s="12"/>
    </row>
    <row r="22" spans="2:7" x14ac:dyDescent="0.2">
      <c r="B22" s="6" t="s">
        <v>34</v>
      </c>
      <c r="C22" s="11" t="s">
        <v>35</v>
      </c>
      <c r="D22" s="16">
        <f t="shared" si="0"/>
        <v>49902753051.229996</v>
      </c>
      <c r="E22" s="16">
        <f>E23+E24</f>
        <v>0</v>
      </c>
      <c r="F22" s="16">
        <f>F23+F24</f>
        <v>49902753051.229996</v>
      </c>
      <c r="G22" s="12"/>
    </row>
    <row r="23" spans="2:7" x14ac:dyDescent="0.2">
      <c r="B23" s="7" t="s">
        <v>36</v>
      </c>
      <c r="C23" s="11" t="s">
        <v>37</v>
      </c>
      <c r="D23" s="16">
        <f t="shared" si="0"/>
        <v>18092801704.729996</v>
      </c>
      <c r="E23" s="17">
        <v>0</v>
      </c>
      <c r="F23" s="17">
        <v>18092801704.729996</v>
      </c>
      <c r="G23" s="12"/>
    </row>
    <row r="24" spans="2:7" x14ac:dyDescent="0.2">
      <c r="B24" s="7" t="s">
        <v>38</v>
      </c>
      <c r="C24" s="11" t="s">
        <v>39</v>
      </c>
      <c r="D24" s="16">
        <f t="shared" si="0"/>
        <v>31809951346.5</v>
      </c>
      <c r="E24" s="17"/>
      <c r="F24" s="17">
        <v>31809951346.5</v>
      </c>
      <c r="G24" s="12"/>
    </row>
    <row r="25" spans="2:7" x14ac:dyDescent="0.2">
      <c r="B25" s="6" t="s">
        <v>40</v>
      </c>
      <c r="C25" s="11" t="s">
        <v>41</v>
      </c>
      <c r="D25" s="16">
        <f t="shared" si="0"/>
        <v>0</v>
      </c>
      <c r="E25" s="17">
        <v>0</v>
      </c>
      <c r="F25" s="17">
        <v>0</v>
      </c>
      <c r="G25" s="12"/>
    </row>
    <row r="26" spans="2:7" x14ac:dyDescent="0.2">
      <c r="B26" s="6" t="s">
        <v>42</v>
      </c>
      <c r="C26" s="11" t="s">
        <v>43</v>
      </c>
      <c r="D26" s="16">
        <f t="shared" si="0"/>
        <v>2807259062.5</v>
      </c>
      <c r="E26" s="17">
        <v>0</v>
      </c>
      <c r="F26" s="17">
        <v>2807259062.5</v>
      </c>
      <c r="G26" s="12"/>
    </row>
    <row r="27" spans="2:7" x14ac:dyDescent="0.2">
      <c r="B27" s="6" t="s">
        <v>44</v>
      </c>
      <c r="C27" s="11" t="s">
        <v>45</v>
      </c>
      <c r="D27" s="16">
        <f t="shared" si="0"/>
        <v>3988839125</v>
      </c>
      <c r="E27" s="17">
        <v>0</v>
      </c>
      <c r="F27" s="17">
        <v>3988839125</v>
      </c>
      <c r="G27" s="12"/>
    </row>
    <row r="28" spans="2:7" x14ac:dyDescent="0.2">
      <c r="B28" s="6" t="s">
        <v>46</v>
      </c>
      <c r="C28" s="11" t="s">
        <v>47</v>
      </c>
      <c r="D28" s="16">
        <f t="shared" si="0"/>
        <v>143277583</v>
      </c>
      <c r="E28" s="17">
        <v>0</v>
      </c>
      <c r="F28" s="17">
        <v>143277583</v>
      </c>
      <c r="G28" s="12"/>
    </row>
    <row r="29" spans="2:7" x14ac:dyDescent="0.2">
      <c r="B29" s="5" t="s">
        <v>48</v>
      </c>
      <c r="C29" s="11" t="s">
        <v>49</v>
      </c>
      <c r="D29" s="16">
        <f t="shared" si="0"/>
        <v>0</v>
      </c>
      <c r="E29" s="17">
        <v>0</v>
      </c>
      <c r="F29" s="17">
        <v>0</v>
      </c>
      <c r="G29" s="12"/>
    </row>
    <row r="30" spans="2:7" x14ac:dyDescent="0.2">
      <c r="B30" s="4" t="s">
        <v>50</v>
      </c>
      <c r="C30" s="11" t="s">
        <v>51</v>
      </c>
      <c r="D30" s="16">
        <f t="shared" si="0"/>
        <v>8144482710.29</v>
      </c>
      <c r="E30" s="17">
        <v>0</v>
      </c>
      <c r="F30" s="17">
        <v>8144482710.29</v>
      </c>
      <c r="G30" s="12"/>
    </row>
    <row r="31" spans="2:7" x14ac:dyDescent="0.2">
      <c r="B31" s="4" t="s">
        <v>52</v>
      </c>
      <c r="C31" s="11" t="s">
        <v>53</v>
      </c>
      <c r="D31" s="16">
        <f t="shared" si="0"/>
        <v>8567069548.1000013</v>
      </c>
      <c r="E31" s="16">
        <f>E32+E35+E36</f>
        <v>489248388.96999997</v>
      </c>
      <c r="F31" s="16">
        <f>F32+F35+F36</f>
        <v>8077821159.1300011</v>
      </c>
      <c r="G31" s="12"/>
    </row>
    <row r="32" spans="2:7" x14ac:dyDescent="0.2">
      <c r="B32" s="5" t="s">
        <v>54</v>
      </c>
      <c r="C32" s="11" t="s">
        <v>55</v>
      </c>
      <c r="D32" s="16">
        <f t="shared" si="0"/>
        <v>2242099681.1900001</v>
      </c>
      <c r="E32" s="16">
        <f>E33+E34</f>
        <v>489248388.96999997</v>
      </c>
      <c r="F32" s="16">
        <f>F33+F34</f>
        <v>1752851292.2200003</v>
      </c>
      <c r="G32" s="12"/>
    </row>
    <row r="33" spans="2:7" x14ac:dyDescent="0.2">
      <c r="B33" s="6" t="s">
        <v>56</v>
      </c>
      <c r="C33" s="11" t="s">
        <v>57</v>
      </c>
      <c r="D33" s="16">
        <f t="shared" si="0"/>
        <v>2187228068.2700005</v>
      </c>
      <c r="E33" s="17">
        <v>451483710.59999996</v>
      </c>
      <c r="F33" s="17">
        <v>1735744357.6700003</v>
      </c>
      <c r="G33" s="12"/>
    </row>
    <row r="34" spans="2:7" x14ac:dyDescent="0.2">
      <c r="B34" s="6" t="s">
        <v>58</v>
      </c>
      <c r="C34" s="11" t="s">
        <v>59</v>
      </c>
      <c r="D34" s="16">
        <f t="shared" si="0"/>
        <v>54871612.920000002</v>
      </c>
      <c r="E34" s="17">
        <v>37764678.370000005</v>
      </c>
      <c r="F34" s="17">
        <v>17106934.549999997</v>
      </c>
      <c r="G34" s="12"/>
    </row>
    <row r="35" spans="2:7" x14ac:dyDescent="0.2">
      <c r="B35" s="5" t="s">
        <v>60</v>
      </c>
      <c r="C35" s="11" t="s">
        <v>61</v>
      </c>
      <c r="D35" s="16">
        <f t="shared" si="0"/>
        <v>17298304.850000001</v>
      </c>
      <c r="E35" s="17">
        <v>0</v>
      </c>
      <c r="F35" s="17">
        <v>17298304.850000001</v>
      </c>
      <c r="G35" s="12"/>
    </row>
    <row r="36" spans="2:7" x14ac:dyDescent="0.2">
      <c r="B36" s="5" t="s">
        <v>62</v>
      </c>
      <c r="C36" s="11" t="s">
        <v>63</v>
      </c>
      <c r="D36" s="16">
        <f t="shared" si="0"/>
        <v>6307671562.0600004</v>
      </c>
      <c r="E36" s="17">
        <v>0</v>
      </c>
      <c r="F36" s="17">
        <v>6307671562.0600004</v>
      </c>
      <c r="G36" s="12"/>
    </row>
    <row r="37" spans="2:7" x14ac:dyDescent="0.2">
      <c r="B37" s="6" t="s">
        <v>64</v>
      </c>
      <c r="C37" s="11" t="s">
        <v>65</v>
      </c>
      <c r="D37" s="16">
        <f t="shared" si="0"/>
        <v>5714910390.8200006</v>
      </c>
      <c r="E37" s="17"/>
      <c r="F37" s="17">
        <v>5714910390.8200006</v>
      </c>
      <c r="G37" s="12"/>
    </row>
    <row r="38" spans="2:7" x14ac:dyDescent="0.2">
      <c r="B38" s="4" t="s">
        <v>66</v>
      </c>
      <c r="C38" s="11" t="s">
        <v>67</v>
      </c>
      <c r="D38" s="16">
        <f t="shared" si="0"/>
        <v>1981729365.7999997</v>
      </c>
      <c r="E38" s="16">
        <f>E39+E40+E41</f>
        <v>885720199.62</v>
      </c>
      <c r="F38" s="16">
        <f>F39+F40+F41</f>
        <v>1096009166.1799998</v>
      </c>
      <c r="G38" s="12"/>
    </row>
    <row r="39" spans="2:7" x14ac:dyDescent="0.2">
      <c r="B39" s="5" t="s">
        <v>68</v>
      </c>
      <c r="C39" s="11" t="s">
        <v>69</v>
      </c>
      <c r="D39" s="16">
        <f t="shared" si="0"/>
        <v>1683958573.0799999</v>
      </c>
      <c r="E39" s="17">
        <v>885720199.62</v>
      </c>
      <c r="F39" s="17">
        <v>798238373.4599998</v>
      </c>
      <c r="G39" s="12"/>
    </row>
    <row r="40" spans="2:7" x14ac:dyDescent="0.2">
      <c r="B40" s="5" t="s">
        <v>70</v>
      </c>
      <c r="C40" s="11" t="s">
        <v>71</v>
      </c>
      <c r="D40" s="16">
        <f t="shared" si="0"/>
        <v>297770792.71999997</v>
      </c>
      <c r="E40" s="17">
        <v>0</v>
      </c>
      <c r="F40" s="17">
        <v>297770792.71999997</v>
      </c>
      <c r="G40" s="12"/>
    </row>
    <row r="41" spans="2:7" x14ac:dyDescent="0.2">
      <c r="B41" s="5" t="s">
        <v>72</v>
      </c>
      <c r="C41" s="11" t="s">
        <v>73</v>
      </c>
      <c r="D41" s="16">
        <f t="shared" si="0"/>
        <v>0</v>
      </c>
      <c r="E41" s="17">
        <v>0</v>
      </c>
      <c r="F41" s="17">
        <v>0</v>
      </c>
      <c r="G41" s="12"/>
    </row>
    <row r="42" spans="2:7" x14ac:dyDescent="0.2">
      <c r="B42" s="4" t="s">
        <v>74</v>
      </c>
      <c r="C42" s="11" t="s">
        <v>75</v>
      </c>
      <c r="D42" s="16">
        <f t="shared" si="0"/>
        <v>11362728834.799999</v>
      </c>
      <c r="E42" s="16">
        <f>E43+E44+E47</f>
        <v>0</v>
      </c>
      <c r="F42" s="16">
        <f>F43+F44+F47</f>
        <v>11362728834.799999</v>
      </c>
      <c r="G42" s="12"/>
    </row>
    <row r="43" spans="2:7" x14ac:dyDescent="0.2">
      <c r="B43" s="5" t="s">
        <v>76</v>
      </c>
      <c r="C43" s="11" t="s">
        <v>77</v>
      </c>
      <c r="D43" s="16">
        <f t="shared" si="0"/>
        <v>0</v>
      </c>
      <c r="E43" s="17">
        <v>0</v>
      </c>
      <c r="F43" s="17">
        <v>0</v>
      </c>
      <c r="G43" s="12"/>
    </row>
    <row r="44" spans="2:7" x14ac:dyDescent="0.2">
      <c r="B44" s="5" t="s">
        <v>78</v>
      </c>
      <c r="C44" s="11" t="s">
        <v>79</v>
      </c>
      <c r="D44" s="16">
        <f t="shared" si="0"/>
        <v>8176233458.54</v>
      </c>
      <c r="E44" s="16">
        <f>E45+E46</f>
        <v>0</v>
      </c>
      <c r="F44" s="16">
        <f>F45+F46</f>
        <v>8176233458.54</v>
      </c>
      <c r="G44" s="12"/>
    </row>
    <row r="45" spans="2:7" x14ac:dyDescent="0.2">
      <c r="B45" s="6" t="s">
        <v>80</v>
      </c>
      <c r="C45" s="11" t="s">
        <v>81</v>
      </c>
      <c r="D45" s="16">
        <f t="shared" si="0"/>
        <v>6567403289.8000002</v>
      </c>
      <c r="E45" s="17">
        <v>0</v>
      </c>
      <c r="F45" s="17">
        <v>6567403289.8000002</v>
      </c>
      <c r="G45" s="12"/>
    </row>
    <row r="46" spans="2:7" x14ac:dyDescent="0.2">
      <c r="B46" s="6" t="s">
        <v>82</v>
      </c>
      <c r="C46" s="11" t="s">
        <v>83</v>
      </c>
      <c r="D46" s="16">
        <f t="shared" si="0"/>
        <v>1608830168.74</v>
      </c>
      <c r="E46" s="17">
        <v>0</v>
      </c>
      <c r="F46" s="17">
        <v>1608830168.74</v>
      </c>
      <c r="G46" s="12"/>
    </row>
    <row r="47" spans="2:7" x14ac:dyDescent="0.2">
      <c r="B47" s="5" t="s">
        <v>84</v>
      </c>
      <c r="C47" s="11" t="s">
        <v>85</v>
      </c>
      <c r="D47" s="16">
        <f t="shared" si="0"/>
        <v>3186495376.2600002</v>
      </c>
      <c r="E47" s="17">
        <v>0</v>
      </c>
      <c r="F47" s="17">
        <v>3186495376.2600002</v>
      </c>
      <c r="G47" s="12"/>
    </row>
    <row r="48" spans="2:7" x14ac:dyDescent="0.2">
      <c r="B48" s="6" t="s">
        <v>86</v>
      </c>
      <c r="C48" s="11" t="s">
        <v>87</v>
      </c>
      <c r="D48" s="16">
        <f t="shared" si="0"/>
        <v>422513553.00999999</v>
      </c>
      <c r="E48" s="17">
        <v>0</v>
      </c>
      <c r="F48" s="17">
        <v>422513553.00999999</v>
      </c>
      <c r="G48" s="12"/>
    </row>
    <row r="49" spans="7:7" x14ac:dyDescent="0.2">
      <c r="G49" s="12"/>
    </row>
    <row r="50" spans="7:7" x14ac:dyDescent="0.2">
      <c r="G50" s="12"/>
    </row>
    <row r="51" spans="7:7" x14ac:dyDescent="0.2">
      <c r="G51" s="12"/>
    </row>
    <row r="52" spans="7:7" x14ac:dyDescent="0.2">
      <c r="G52" s="12"/>
    </row>
    <row r="53" spans="7:7" x14ac:dyDescent="0.2">
      <c r="G53" s="12"/>
    </row>
    <row r="54" spans="7:7" x14ac:dyDescent="0.2">
      <c r="G54" s="12"/>
    </row>
    <row r="55" spans="7:7" x14ac:dyDescent="0.2">
      <c r="G55" s="12"/>
    </row>
    <row r="56" spans="7:7" x14ac:dyDescent="0.2">
      <c r="G56" s="12"/>
    </row>
    <row r="57" spans="7:7" x14ac:dyDescent="0.2">
      <c r="G57" s="12"/>
    </row>
    <row r="58" spans="7:7" x14ac:dyDescent="0.2">
      <c r="G58" s="12"/>
    </row>
    <row r="59" spans="7:7" x14ac:dyDescent="0.2">
      <c r="G59" s="12"/>
    </row>
    <row r="60" spans="7:7" x14ac:dyDescent="0.2">
      <c r="G60" s="12"/>
    </row>
    <row r="61" spans="7:7" x14ac:dyDescent="0.2">
      <c r="G61" s="12"/>
    </row>
  </sheetData>
  <printOptions gridLines="1" gridLinesSet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G63"/>
  <sheetViews>
    <sheetView tabSelected="1" workbookViewId="0">
      <pane xSplit="3" ySplit="7" topLeftCell="E8" activePane="bottomRight" state="frozen"/>
      <selection pane="topRight" activeCell="F1" sqref="F1"/>
      <selection pane="bottomLeft" activeCell="F1" sqref="F1"/>
      <selection pane="bottomRight" activeCell="F10" sqref="F10"/>
    </sheetView>
  </sheetViews>
  <sheetFormatPr defaultColWidth="9.28515625" defaultRowHeight="11.25" x14ac:dyDescent="0.2"/>
  <cols>
    <col min="1" max="1" width="17" style="3" customWidth="1"/>
    <col min="2" max="2" width="54.5703125" style="3" bestFit="1" customWidth="1"/>
    <col min="3" max="3" width="8.7109375" style="3" customWidth="1"/>
    <col min="4" max="6" width="16.7109375" style="3" customWidth="1"/>
    <col min="7" max="7" width="10.42578125" style="3" bestFit="1" customWidth="1"/>
    <col min="8" max="16384" width="9.28515625" style="3"/>
  </cols>
  <sheetData>
    <row r="1" spans="1:7" ht="12" x14ac:dyDescent="0.2">
      <c r="A1" s="8" t="s">
        <v>88</v>
      </c>
      <c r="F1" s="18"/>
    </row>
    <row r="5" spans="1:7" s="15" customFormat="1" x14ac:dyDescent="0.2">
      <c r="A5" s="3"/>
      <c r="B5" s="3"/>
    </row>
    <row r="6" spans="1:7" s="15" customFormat="1" x14ac:dyDescent="0.25">
      <c r="D6" s="13" t="s">
        <v>89</v>
      </c>
      <c r="E6" s="13" t="s">
        <v>90</v>
      </c>
      <c r="F6" s="13" t="s">
        <v>91</v>
      </c>
    </row>
    <row r="7" spans="1:7" x14ac:dyDescent="0.2">
      <c r="C7" s="10" t="s">
        <v>6</v>
      </c>
      <c r="D7" s="11" t="s">
        <v>0</v>
      </c>
      <c r="E7" s="11" t="s">
        <v>7</v>
      </c>
      <c r="F7" s="11" t="s">
        <v>8</v>
      </c>
      <c r="G7" s="15"/>
    </row>
    <row r="8" spans="1:7" x14ac:dyDescent="0.2">
      <c r="B8" s="2" t="s">
        <v>92</v>
      </c>
      <c r="C8" s="11" t="s">
        <v>0</v>
      </c>
      <c r="D8" s="14" t="s">
        <v>93</v>
      </c>
      <c r="E8" s="14" t="s">
        <v>93</v>
      </c>
      <c r="F8" s="16">
        <f>F9+F19+F20+F34+F35+F39+F40+F50</f>
        <v>96796209415.619995</v>
      </c>
      <c r="G8" s="15"/>
    </row>
    <row r="9" spans="1:7" x14ac:dyDescent="0.2">
      <c r="B9" s="4" t="s">
        <v>94</v>
      </c>
      <c r="C9" s="11" t="s">
        <v>7</v>
      </c>
      <c r="D9" s="14" t="s">
        <v>93</v>
      </c>
      <c r="E9" s="14" t="s">
        <v>93</v>
      </c>
      <c r="F9" s="16">
        <f>F10+F12+F13+F14+F16+F17+F18</f>
        <v>15795862615.969999</v>
      </c>
      <c r="G9" s="15"/>
    </row>
    <row r="10" spans="1:7" x14ac:dyDescent="0.2">
      <c r="B10" s="5" t="s">
        <v>95</v>
      </c>
      <c r="C10" s="11" t="s">
        <v>8</v>
      </c>
      <c r="D10" s="14" t="s">
        <v>93</v>
      </c>
      <c r="E10" s="14" t="s">
        <v>93</v>
      </c>
      <c r="F10" s="17">
        <v>4302129000</v>
      </c>
      <c r="G10" s="15"/>
    </row>
    <row r="11" spans="1:7" x14ac:dyDescent="0.2">
      <c r="B11" s="6" t="s">
        <v>96</v>
      </c>
      <c r="C11" s="11" t="s">
        <v>13</v>
      </c>
      <c r="D11" s="14" t="s">
        <v>93</v>
      </c>
      <c r="E11" s="14" t="s">
        <v>93</v>
      </c>
      <c r="F11" s="17">
        <v>0</v>
      </c>
      <c r="G11" s="15"/>
    </row>
    <row r="12" spans="1:7" x14ac:dyDescent="0.2">
      <c r="B12" s="5" t="s">
        <v>97</v>
      </c>
      <c r="C12" s="11" t="s">
        <v>15</v>
      </c>
      <c r="D12" s="14" t="s">
        <v>93</v>
      </c>
      <c r="E12" s="14" t="s">
        <v>93</v>
      </c>
      <c r="F12" s="17">
        <v>134039366.06999859</v>
      </c>
      <c r="G12" s="15"/>
    </row>
    <row r="13" spans="1:7" x14ac:dyDescent="0.2">
      <c r="B13" s="5" t="s">
        <v>98</v>
      </c>
      <c r="C13" s="11" t="s">
        <v>17</v>
      </c>
      <c r="D13" s="14" t="s">
        <v>93</v>
      </c>
      <c r="E13" s="14" t="s">
        <v>93</v>
      </c>
      <c r="F13" s="17">
        <v>0</v>
      </c>
      <c r="G13" s="15"/>
    </row>
    <row r="14" spans="1:7" x14ac:dyDescent="0.2">
      <c r="B14" s="5" t="s">
        <v>99</v>
      </c>
      <c r="C14" s="11" t="s">
        <v>19</v>
      </c>
      <c r="D14" s="14" t="s">
        <v>93</v>
      </c>
      <c r="E14" s="14" t="s">
        <v>93</v>
      </c>
      <c r="F14" s="17">
        <v>-1315958398.24</v>
      </c>
      <c r="G14" s="15"/>
    </row>
    <row r="15" spans="1:7" x14ac:dyDescent="0.2">
      <c r="B15" s="6" t="s">
        <v>100</v>
      </c>
      <c r="C15" s="11" t="s">
        <v>21</v>
      </c>
      <c r="D15" s="14" t="s">
        <v>93</v>
      </c>
      <c r="E15" s="14" t="s">
        <v>93</v>
      </c>
      <c r="F15" s="17">
        <v>-1208362101.9200003</v>
      </c>
      <c r="G15" s="15"/>
    </row>
    <row r="16" spans="1:7" x14ac:dyDescent="0.2">
      <c r="B16" s="5" t="s">
        <v>101</v>
      </c>
      <c r="C16" s="11" t="s">
        <v>23</v>
      </c>
      <c r="D16" s="14" t="s">
        <v>93</v>
      </c>
      <c r="E16" s="14" t="s">
        <v>93</v>
      </c>
      <c r="F16" s="17">
        <v>123396668.17000002</v>
      </c>
      <c r="G16" s="15"/>
    </row>
    <row r="17" spans="2:7" x14ac:dyDescent="0.2">
      <c r="B17" s="5" t="s">
        <v>102</v>
      </c>
      <c r="C17" s="11" t="s">
        <v>25</v>
      </c>
      <c r="D17" s="14" t="s">
        <v>93</v>
      </c>
      <c r="E17" s="14" t="s">
        <v>93</v>
      </c>
      <c r="F17" s="17">
        <v>11465317393.869999</v>
      </c>
      <c r="G17" s="15"/>
    </row>
    <row r="18" spans="2:7" x14ac:dyDescent="0.2">
      <c r="B18" s="5" t="s">
        <v>103</v>
      </c>
      <c r="C18" s="11" t="s">
        <v>27</v>
      </c>
      <c r="D18" s="14" t="s">
        <v>93</v>
      </c>
      <c r="E18" s="14" t="s">
        <v>93</v>
      </c>
      <c r="F18" s="17">
        <v>1086938586.0999999</v>
      </c>
      <c r="G18" s="15"/>
    </row>
    <row r="19" spans="2:7" x14ac:dyDescent="0.2">
      <c r="B19" s="4" t="s">
        <v>104</v>
      </c>
      <c r="C19" s="11" t="s">
        <v>29</v>
      </c>
      <c r="D19" s="14" t="s">
        <v>93</v>
      </c>
      <c r="E19" s="14" t="s">
        <v>93</v>
      </c>
      <c r="F19" s="17">
        <v>556848630.13999999</v>
      </c>
      <c r="G19" s="15"/>
    </row>
    <row r="20" spans="2:7" x14ac:dyDescent="0.2">
      <c r="B20" s="4" t="s">
        <v>105</v>
      </c>
      <c r="C20" s="11" t="s">
        <v>31</v>
      </c>
      <c r="D20" s="16">
        <f t="shared" ref="D20:D34" si="0">F20+E20</f>
        <v>68447105897.229996</v>
      </c>
      <c r="E20" s="16">
        <f>E21+E24+E25+E28+E31</f>
        <v>10287470804.6</v>
      </c>
      <c r="F20" s="16">
        <f>F21+F24+F25+F28+F31</f>
        <v>58159635092.629997</v>
      </c>
      <c r="G20" s="15"/>
    </row>
    <row r="21" spans="2:7" x14ac:dyDescent="0.2">
      <c r="B21" s="5" t="s">
        <v>106</v>
      </c>
      <c r="C21" s="11" t="s">
        <v>33</v>
      </c>
      <c r="D21" s="16">
        <f t="shared" si="0"/>
        <v>8261488818.7099981</v>
      </c>
      <c r="E21" s="16">
        <f>E22+E23</f>
        <v>1876390087.95</v>
      </c>
      <c r="F21" s="16">
        <f>F22+F23</f>
        <v>6385098730.7599983</v>
      </c>
      <c r="G21" s="15"/>
    </row>
    <row r="22" spans="2:7" x14ac:dyDescent="0.2">
      <c r="B22" s="6" t="s">
        <v>107</v>
      </c>
      <c r="C22" s="11" t="s">
        <v>35</v>
      </c>
      <c r="D22" s="16">
        <f t="shared" si="0"/>
        <v>173916564.61000001</v>
      </c>
      <c r="E22" s="17">
        <v>18831031</v>
      </c>
      <c r="F22" s="17">
        <v>155085533.61000001</v>
      </c>
      <c r="G22" s="15"/>
    </row>
    <row r="23" spans="2:7" x14ac:dyDescent="0.2">
      <c r="B23" s="6" t="s">
        <v>108</v>
      </c>
      <c r="C23" s="11" t="s">
        <v>37</v>
      </c>
      <c r="D23" s="16">
        <f t="shared" si="0"/>
        <v>8087572254.0999985</v>
      </c>
      <c r="E23" s="17">
        <v>1857559056.95</v>
      </c>
      <c r="F23" s="17">
        <v>6230013197.1499987</v>
      </c>
      <c r="G23" s="15"/>
    </row>
    <row r="24" spans="2:7" x14ac:dyDescent="0.2">
      <c r="B24" s="5" t="s">
        <v>109</v>
      </c>
      <c r="C24" s="11" t="s">
        <v>39</v>
      </c>
      <c r="D24" s="16">
        <f t="shared" si="0"/>
        <v>34445891728.449997</v>
      </c>
      <c r="E24" s="17">
        <v>0</v>
      </c>
      <c r="F24" s="17">
        <v>34445891728.449997</v>
      </c>
      <c r="G24" s="15"/>
    </row>
    <row r="25" spans="2:7" x14ac:dyDescent="0.2">
      <c r="B25" s="5" t="s">
        <v>110</v>
      </c>
      <c r="C25" s="11" t="s">
        <v>41</v>
      </c>
      <c r="D25" s="16">
        <f t="shared" si="0"/>
        <v>20632862946.84</v>
      </c>
      <c r="E25" s="16">
        <f>E26+E27</f>
        <v>8282939810.1500006</v>
      </c>
      <c r="F25" s="16">
        <f>F26+F27</f>
        <v>12349923136.689999</v>
      </c>
      <c r="G25" s="15"/>
    </row>
    <row r="26" spans="2:7" x14ac:dyDescent="0.2">
      <c r="B26" s="6" t="s">
        <v>111</v>
      </c>
      <c r="C26" s="11" t="s">
        <v>43</v>
      </c>
      <c r="D26" s="16">
        <f t="shared" si="0"/>
        <v>4519638569.54</v>
      </c>
      <c r="E26" s="17">
        <v>1228285183.9200001</v>
      </c>
      <c r="F26" s="17">
        <v>3291353385.6199999</v>
      </c>
      <c r="G26" s="15"/>
    </row>
    <row r="27" spans="2:7" x14ac:dyDescent="0.2">
      <c r="B27" s="6" t="s">
        <v>112</v>
      </c>
      <c r="C27" s="11" t="s">
        <v>45</v>
      </c>
      <c r="D27" s="16">
        <f t="shared" si="0"/>
        <v>16113224377.299999</v>
      </c>
      <c r="E27" s="17">
        <v>7054654626.2300005</v>
      </c>
      <c r="F27" s="17">
        <v>9058569751.0699997</v>
      </c>
      <c r="G27" s="15"/>
    </row>
    <row r="28" spans="2:7" x14ac:dyDescent="0.2">
      <c r="B28" s="5" t="s">
        <v>113</v>
      </c>
      <c r="C28" s="11" t="s">
        <v>47</v>
      </c>
      <c r="D28" s="16">
        <f t="shared" si="0"/>
        <v>3616346682.23</v>
      </c>
      <c r="E28" s="16">
        <f>E29+E30</f>
        <v>128140906.5</v>
      </c>
      <c r="F28" s="16">
        <f>F29+F30</f>
        <v>3488205775.73</v>
      </c>
      <c r="G28" s="15"/>
    </row>
    <row r="29" spans="2:7" x14ac:dyDescent="0.2">
      <c r="B29" s="6" t="s">
        <v>114</v>
      </c>
      <c r="C29" s="11" t="s">
        <v>49</v>
      </c>
      <c r="D29" s="16">
        <f t="shared" si="0"/>
        <v>3262274701.6599998</v>
      </c>
      <c r="E29" s="17">
        <v>0</v>
      </c>
      <c r="F29" s="17">
        <v>3262274701.6599998</v>
      </c>
      <c r="G29" s="15"/>
    </row>
    <row r="30" spans="2:7" x14ac:dyDescent="0.2">
      <c r="B30" s="6" t="s">
        <v>115</v>
      </c>
      <c r="C30" s="11" t="s">
        <v>51</v>
      </c>
      <c r="D30" s="16">
        <f t="shared" si="0"/>
        <v>354071980.57000017</v>
      </c>
      <c r="E30" s="17">
        <v>128140906.5</v>
      </c>
      <c r="F30" s="17">
        <v>225931074.07000017</v>
      </c>
      <c r="G30" s="15"/>
    </row>
    <row r="31" spans="2:7" x14ac:dyDescent="0.2">
      <c r="B31" s="5" t="s">
        <v>116</v>
      </c>
      <c r="C31" s="11" t="s">
        <v>53</v>
      </c>
      <c r="D31" s="16">
        <f t="shared" si="0"/>
        <v>1490515721.0000002</v>
      </c>
      <c r="E31" s="16">
        <f>E32+E33</f>
        <v>0</v>
      </c>
      <c r="F31" s="16">
        <f>F32+F33</f>
        <v>1490515721.0000002</v>
      </c>
      <c r="G31" s="15"/>
    </row>
    <row r="32" spans="2:7" x14ac:dyDescent="0.2">
      <c r="B32" s="6" t="s">
        <v>117</v>
      </c>
      <c r="C32" s="11" t="s">
        <v>55</v>
      </c>
      <c r="D32" s="16">
        <f t="shared" si="0"/>
        <v>1489828982</v>
      </c>
      <c r="E32" s="17"/>
      <c r="F32" s="17">
        <v>1489828982</v>
      </c>
      <c r="G32" s="15"/>
    </row>
    <row r="33" spans="2:7" x14ac:dyDescent="0.2">
      <c r="B33" s="6" t="s">
        <v>118</v>
      </c>
      <c r="C33" s="11" t="s">
        <v>57</v>
      </c>
      <c r="D33" s="16">
        <f t="shared" si="0"/>
        <v>686739.00000023842</v>
      </c>
      <c r="E33" s="17">
        <v>0</v>
      </c>
      <c r="F33" s="17">
        <v>686739.00000023842</v>
      </c>
      <c r="G33" s="15"/>
    </row>
    <row r="34" spans="2:7" x14ac:dyDescent="0.2">
      <c r="B34" s="4" t="s">
        <v>119</v>
      </c>
      <c r="C34" s="11" t="s">
        <v>59</v>
      </c>
      <c r="D34" s="16">
        <f t="shared" si="0"/>
        <v>8144482710.29</v>
      </c>
      <c r="E34" s="17">
        <v>0</v>
      </c>
      <c r="F34" s="17">
        <v>8144482710.29</v>
      </c>
      <c r="G34" s="15"/>
    </row>
    <row r="35" spans="2:7" x14ac:dyDescent="0.2">
      <c r="B35" s="4" t="s">
        <v>120</v>
      </c>
      <c r="C35" s="11" t="s">
        <v>61</v>
      </c>
      <c r="D35" s="14" t="s">
        <v>93</v>
      </c>
      <c r="E35" s="14" t="s">
        <v>93</v>
      </c>
      <c r="F35" s="16">
        <f>F36+F37+F38</f>
        <v>251270032</v>
      </c>
      <c r="G35" s="15"/>
    </row>
    <row r="36" spans="2:7" x14ac:dyDescent="0.2">
      <c r="B36" s="5" t="s">
        <v>121</v>
      </c>
      <c r="C36" s="11" t="s">
        <v>63</v>
      </c>
      <c r="D36" s="14" t="s">
        <v>93</v>
      </c>
      <c r="E36" s="14" t="s">
        <v>93</v>
      </c>
      <c r="F36" s="17">
        <v>95337032</v>
      </c>
      <c r="G36" s="15"/>
    </row>
    <row r="37" spans="2:7" x14ac:dyDescent="0.2">
      <c r="B37" s="5" t="s">
        <v>122</v>
      </c>
      <c r="C37" s="11" t="s">
        <v>65</v>
      </c>
      <c r="D37" s="14" t="s">
        <v>93</v>
      </c>
      <c r="E37" s="14" t="s">
        <v>93</v>
      </c>
      <c r="F37" s="17">
        <v>0</v>
      </c>
      <c r="G37" s="15"/>
    </row>
    <row r="38" spans="2:7" x14ac:dyDescent="0.2">
      <c r="B38" s="5" t="s">
        <v>123</v>
      </c>
      <c r="C38" s="11" t="s">
        <v>67</v>
      </c>
      <c r="D38" s="14" t="s">
        <v>93</v>
      </c>
      <c r="E38" s="14" t="s">
        <v>93</v>
      </c>
      <c r="F38" s="17">
        <v>155933000</v>
      </c>
      <c r="G38" s="15"/>
    </row>
    <row r="39" spans="2:7" x14ac:dyDescent="0.2">
      <c r="B39" s="4" t="s">
        <v>124</v>
      </c>
      <c r="C39" s="11" t="s">
        <v>69</v>
      </c>
      <c r="D39" s="14" t="s">
        <v>93</v>
      </c>
      <c r="E39" s="14" t="s">
        <v>93</v>
      </c>
      <c r="F39" s="17">
        <v>4434051099.1000004</v>
      </c>
      <c r="G39" s="15"/>
    </row>
    <row r="40" spans="2:7" x14ac:dyDescent="0.2">
      <c r="B40" s="4" t="s">
        <v>125</v>
      </c>
      <c r="C40" s="11" t="s">
        <v>71</v>
      </c>
      <c r="D40" s="14" t="s">
        <v>93</v>
      </c>
      <c r="E40" s="14" t="s">
        <v>93</v>
      </c>
      <c r="F40" s="16">
        <f>F41+F42+F43+F45+F46+F48+F49</f>
        <v>5950444577.3000002</v>
      </c>
      <c r="G40" s="15"/>
    </row>
    <row r="41" spans="2:7" x14ac:dyDescent="0.2">
      <c r="B41" s="5" t="s">
        <v>126</v>
      </c>
      <c r="C41" s="11" t="s">
        <v>73</v>
      </c>
      <c r="D41" s="14" t="s">
        <v>93</v>
      </c>
      <c r="E41" s="14" t="s">
        <v>93</v>
      </c>
      <c r="F41" s="17">
        <v>5208577040.8299999</v>
      </c>
      <c r="G41" s="15"/>
    </row>
    <row r="42" spans="2:7" x14ac:dyDescent="0.2">
      <c r="B42" s="5" t="s">
        <v>127</v>
      </c>
      <c r="C42" s="11" t="s">
        <v>75</v>
      </c>
      <c r="D42" s="14" t="s">
        <v>93</v>
      </c>
      <c r="E42" s="14" t="s">
        <v>93</v>
      </c>
      <c r="F42" s="17">
        <v>167783903.91</v>
      </c>
      <c r="G42" s="15"/>
    </row>
    <row r="43" spans="2:7" x14ac:dyDescent="0.2">
      <c r="B43" s="5" t="s">
        <v>128</v>
      </c>
      <c r="C43" s="11" t="s">
        <v>77</v>
      </c>
      <c r="D43" s="14" t="s">
        <v>93</v>
      </c>
      <c r="E43" s="14" t="s">
        <v>93</v>
      </c>
      <c r="F43" s="17">
        <v>0</v>
      </c>
      <c r="G43" s="15"/>
    </row>
    <row r="44" spans="2:7" x14ac:dyDescent="0.2">
      <c r="B44" s="6" t="s">
        <v>129</v>
      </c>
      <c r="C44" s="11" t="s">
        <v>79</v>
      </c>
      <c r="D44" s="14" t="s">
        <v>93</v>
      </c>
      <c r="E44" s="14" t="s">
        <v>93</v>
      </c>
      <c r="F44" s="17">
        <v>0</v>
      </c>
      <c r="G44" s="15"/>
    </row>
    <row r="45" spans="2:7" x14ac:dyDescent="0.2">
      <c r="B45" s="5" t="s">
        <v>130</v>
      </c>
      <c r="C45" s="11" t="s">
        <v>81</v>
      </c>
      <c r="D45" s="14" t="s">
        <v>93</v>
      </c>
      <c r="E45" s="14" t="s">
        <v>93</v>
      </c>
      <c r="F45" s="17">
        <v>0</v>
      </c>
      <c r="G45" s="15"/>
    </row>
    <row r="46" spans="2:7" x14ac:dyDescent="0.2">
      <c r="B46" s="5" t="s">
        <v>131</v>
      </c>
      <c r="C46" s="11" t="s">
        <v>83</v>
      </c>
      <c r="D46" s="14" t="s">
        <v>93</v>
      </c>
      <c r="E46" s="14" t="s">
        <v>93</v>
      </c>
      <c r="F46" s="17">
        <v>574083632.56000006</v>
      </c>
      <c r="G46" s="15"/>
    </row>
    <row r="47" spans="2:7" x14ac:dyDescent="0.2">
      <c r="B47" s="6" t="s">
        <v>132</v>
      </c>
      <c r="C47" s="11" t="s">
        <v>85</v>
      </c>
      <c r="D47" s="14" t="s">
        <v>93</v>
      </c>
      <c r="E47" s="14" t="s">
        <v>93</v>
      </c>
      <c r="F47" s="17">
        <v>153721551.79000002</v>
      </c>
      <c r="G47" s="15"/>
    </row>
    <row r="48" spans="2:7" x14ac:dyDescent="0.2">
      <c r="B48" s="5" t="s">
        <v>133</v>
      </c>
      <c r="C48" s="11" t="s">
        <v>87</v>
      </c>
      <c r="D48" s="14" t="s">
        <v>93</v>
      </c>
      <c r="E48" s="14" t="s">
        <v>93</v>
      </c>
      <c r="F48" s="17">
        <v>0</v>
      </c>
      <c r="G48" s="15"/>
    </row>
    <row r="49" spans="2:7" x14ac:dyDescent="0.2">
      <c r="B49" s="5" t="s">
        <v>134</v>
      </c>
      <c r="C49" s="11" t="s">
        <v>135</v>
      </c>
      <c r="D49" s="14" t="s">
        <v>93</v>
      </c>
      <c r="E49" s="14" t="s">
        <v>93</v>
      </c>
      <c r="F49" s="17">
        <v>0</v>
      </c>
      <c r="G49" s="15"/>
    </row>
    <row r="50" spans="2:7" x14ac:dyDescent="0.2">
      <c r="B50" s="4" t="s">
        <v>136</v>
      </c>
      <c r="C50" s="11" t="s">
        <v>137</v>
      </c>
      <c r="D50" s="14" t="s">
        <v>93</v>
      </c>
      <c r="E50" s="14" t="s">
        <v>93</v>
      </c>
      <c r="F50" s="16">
        <f>F51+F52</f>
        <v>3503614658.1899996</v>
      </c>
      <c r="G50" s="15"/>
    </row>
    <row r="51" spans="2:7" x14ac:dyDescent="0.2">
      <c r="B51" s="5" t="s">
        <v>138</v>
      </c>
      <c r="C51" s="11" t="s">
        <v>139</v>
      </c>
      <c r="D51" s="14" t="s">
        <v>93</v>
      </c>
      <c r="E51" s="14" t="s">
        <v>93</v>
      </c>
      <c r="F51" s="17">
        <v>1198730103.4100001</v>
      </c>
      <c r="G51" s="15"/>
    </row>
    <row r="52" spans="2:7" x14ac:dyDescent="0.2">
      <c r="B52" s="5" t="s">
        <v>140</v>
      </c>
      <c r="C52" s="11" t="s">
        <v>141</v>
      </c>
      <c r="D52" s="14" t="s">
        <v>93</v>
      </c>
      <c r="E52" s="14" t="s">
        <v>93</v>
      </c>
      <c r="F52" s="17">
        <v>2304884554.7799997</v>
      </c>
      <c r="G52" s="15"/>
    </row>
    <row r="53" spans="2:7" x14ac:dyDescent="0.2">
      <c r="B53" s="6" t="s">
        <v>142</v>
      </c>
      <c r="C53" s="11" t="s">
        <v>143</v>
      </c>
      <c r="D53" s="14" t="s">
        <v>93</v>
      </c>
      <c r="E53" s="14" t="s">
        <v>93</v>
      </c>
      <c r="F53" s="17">
        <v>2304884554.7799997</v>
      </c>
      <c r="G53" s="15"/>
    </row>
    <row r="54" spans="2:7" x14ac:dyDescent="0.2">
      <c r="G54" s="15"/>
    </row>
    <row r="55" spans="2:7" x14ac:dyDescent="0.2">
      <c r="G55" s="15"/>
    </row>
    <row r="56" spans="2:7" x14ac:dyDescent="0.2">
      <c r="G56" s="15"/>
    </row>
    <row r="57" spans="2:7" x14ac:dyDescent="0.2">
      <c r="G57" s="15"/>
    </row>
    <row r="58" spans="2:7" x14ac:dyDescent="0.2">
      <c r="G58" s="15"/>
    </row>
    <row r="59" spans="2:7" x14ac:dyDescent="0.2">
      <c r="G59" s="15"/>
    </row>
    <row r="60" spans="2:7" x14ac:dyDescent="0.2">
      <c r="G60" s="15"/>
    </row>
    <row r="61" spans="2:7" x14ac:dyDescent="0.2">
      <c r="G61" s="15"/>
    </row>
    <row r="62" spans="2:7" x14ac:dyDescent="0.2">
      <c r="G62" s="15"/>
    </row>
    <row r="63" spans="2:7" x14ac:dyDescent="0.2">
      <c r="G63" s="15"/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4" ma:contentTypeDescription="Create a new document." ma:contentTypeScope="" ma:versionID="56ac2ba26d42b0788f0a11eb255a4b87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f5c697071b33a02a538aca6381ad663f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5AE787-40D0-421A-B24E-3CEC68806F0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a9860162-b2a6-4eb4-97e2-694b423145d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42c03dd-9b06-4cf6-b033-df435d4f3b6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7D2C2DF-3D6D-449C-BBA9-879746176D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c03dd-9b06-4cf6-b033-df435d4f3b62"/>
    <ds:schemaRef ds:uri="a9860162-b2a6-4eb4-97e2-694b42314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709ADD-4065-4D04-B452-5107E0F0F6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ZAM\ljez</dc:creator>
  <cp:keywords/>
  <dc:description/>
  <cp:lastModifiedBy>Proroková Jana</cp:lastModifiedBy>
  <cp:revision/>
  <dcterms:created xsi:type="dcterms:W3CDTF">2022-01-07T07:53:58Z</dcterms:created>
  <dcterms:modified xsi:type="dcterms:W3CDTF">2023-04-28T14:08:35Z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2022-10-05T10:26:06Z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5a3b8d9f-ba27-434a-a90c-4cf3b12326ff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