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3\KOOP\30092023\"/>
    </mc:Choice>
  </mc:AlternateContent>
  <xr:revisionPtr revIDLastSave="0" documentId="13_ncr:1_{F70DD730-827A-4B8F-AFA3-F31DFAA0271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YPO20_11" sheetId="1" r:id="rId1"/>
    <sheet name="VYPO20_12" sheetId="2" r:id="rId2"/>
    <sheet name="VYPO20_21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D27" i="3"/>
  <c r="D19" i="3"/>
  <c r="D13" i="3"/>
  <c r="D11" i="3" s="1"/>
  <c r="D48" i="2"/>
  <c r="D42" i="2"/>
  <c r="D37" i="2"/>
  <c r="D32" i="2"/>
  <c r="D31" i="2" s="1"/>
  <c r="D28" i="2"/>
  <c r="D25" i="2"/>
  <c r="D17" i="2"/>
  <c r="D15" i="2" s="1"/>
  <c r="D9" i="2"/>
  <c r="D26" i="1"/>
  <c r="D21" i="1"/>
  <c r="D18" i="1"/>
  <c r="D15" i="1"/>
  <c r="D12" i="1"/>
  <c r="D9" i="1"/>
  <c r="D8" i="3" l="1"/>
  <c r="D7" i="3" s="1"/>
  <c r="D24" i="2"/>
  <c r="D8" i="2"/>
  <c r="D17" i="1"/>
  <c r="D8" i="1"/>
  <c r="D7" i="2" l="1"/>
  <c r="D7" i="1"/>
</calcChain>
</file>

<file path=xl/sharedStrings.xml><?xml version="1.0" encoding="utf-8"?>
<sst xmlns="http://schemas.openxmlformats.org/spreadsheetml/2006/main" count="193" uniqueCount="103">
  <si>
    <t>1</t>
  </si>
  <si>
    <t>@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</si>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</sst>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6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color indexed="8"/>
      <name val="Calibri"/>
      <family val="2"/>
      <scheme val="minor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5" fillId="4" borderId="2" xfId="1" applyNumberFormat="1" applyFont="1" applyFill="1" applyBorder="1"/>
  </cellXfs>
  <cellStyles count="2">
    <cellStyle name="Normální" xfId="0" builtinId="0" customBuiltin="1"/>
    <cellStyle name="Normální 43" xfId="1" xr:uid="{3485C1BA-BD26-46D3-A3D7-A05FC18B9E8C}"/>
  </cellStyles>
  <dxfs count="6"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1"/>
  <sheetViews>
    <sheetView tabSelected="1"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10" sqref="D10"/>
    </sheetView>
  </sheetViews>
  <sheetFormatPr defaultColWidth="16.7109375" defaultRowHeight="11.25" x14ac:dyDescent="0.2"/>
  <cols>
    <col min="1" max="1" width="16.85546875" style="1" customWidth="1"/>
    <col min="2" max="2" width="44.85546875" style="1" bestFit="1" customWidth="1"/>
    <col min="3" max="3" width="8.7109375" style="1" customWidth="1"/>
    <col min="4" max="16384" width="16.7109375" style="1"/>
  </cols>
  <sheetData>
    <row r="1" spans="1:6" x14ac:dyDescent="0.2">
      <c r="F1" s="1" t="s">
        <v>102</v>
      </c>
    </row>
    <row r="5" spans="1:6" s="10" customFormat="1" x14ac:dyDescent="0.25"/>
    <row r="6" spans="1:6" s="9" customFormat="1" x14ac:dyDescent="0.2">
      <c r="A6" s="1"/>
      <c r="B6" s="1"/>
      <c r="C6" s="7" t="s">
        <v>1</v>
      </c>
      <c r="D6" s="8" t="s">
        <v>0</v>
      </c>
    </row>
    <row r="7" spans="1:6" x14ac:dyDescent="0.2">
      <c r="B7" s="3" t="s">
        <v>2</v>
      </c>
      <c r="C7" s="8" t="s">
        <v>0</v>
      </c>
      <c r="D7" s="14">
        <f>D8+D15+D16+D17+D24+D25+D26+D31</f>
        <v>442655058.05999374</v>
      </c>
      <c r="E7" s="9"/>
    </row>
    <row r="8" spans="1:6" x14ac:dyDescent="0.2">
      <c r="B8" s="4" t="s">
        <v>3</v>
      </c>
      <c r="C8" s="8" t="s">
        <v>4</v>
      </c>
      <c r="D8" s="14">
        <f>D9+D12</f>
        <v>19930267884.609997</v>
      </c>
      <c r="E8" s="9"/>
    </row>
    <row r="9" spans="1:6" x14ac:dyDescent="0.2">
      <c r="B9" s="5" t="s">
        <v>5</v>
      </c>
      <c r="C9" s="8" t="s">
        <v>6</v>
      </c>
      <c r="D9" s="14">
        <f>D10+D11</f>
        <v>20654401799.149998</v>
      </c>
      <c r="E9" s="9"/>
    </row>
    <row r="10" spans="1:6" x14ac:dyDescent="0.2">
      <c r="B10" s="6" t="s">
        <v>7</v>
      </c>
      <c r="C10" s="8" t="s">
        <v>8</v>
      </c>
      <c r="D10" s="15">
        <v>26555070959.509998</v>
      </c>
      <c r="E10" s="9"/>
    </row>
    <row r="11" spans="1:6" x14ac:dyDescent="0.2">
      <c r="B11" s="6" t="s">
        <v>9</v>
      </c>
      <c r="C11" s="8" t="s">
        <v>10</v>
      </c>
      <c r="D11" s="15">
        <v>-5900669160.3600006</v>
      </c>
      <c r="E11" s="9"/>
    </row>
    <row r="12" spans="1:6" x14ac:dyDescent="0.2">
      <c r="B12" s="5" t="s">
        <v>11</v>
      </c>
      <c r="C12" s="8" t="s">
        <v>12</v>
      </c>
      <c r="D12" s="14">
        <f>D13+D14</f>
        <v>-724133914.5400002</v>
      </c>
      <c r="E12" s="9"/>
    </row>
    <row r="13" spans="1:6" x14ac:dyDescent="0.2">
      <c r="B13" s="6" t="s">
        <v>13</v>
      </c>
      <c r="C13" s="8" t="s">
        <v>14</v>
      </c>
      <c r="D13" s="15">
        <v>-1206154851.8200002</v>
      </c>
      <c r="E13" s="9"/>
    </row>
    <row r="14" spans="1:6" x14ac:dyDescent="0.2">
      <c r="B14" s="6" t="s">
        <v>15</v>
      </c>
      <c r="C14" s="8" t="s">
        <v>16</v>
      </c>
      <c r="D14" s="15">
        <v>482020937.27999997</v>
      </c>
      <c r="E14" s="9"/>
    </row>
    <row r="15" spans="1:6" x14ac:dyDescent="0.2">
      <c r="B15" s="4" t="s">
        <v>17</v>
      </c>
      <c r="C15" s="8" t="s">
        <v>18</v>
      </c>
      <c r="D15" s="14">
        <f>-VYPO20_21!D23</f>
        <v>-202889323.3300004</v>
      </c>
      <c r="E15" s="9"/>
    </row>
    <row r="16" spans="1:6" x14ac:dyDescent="0.2">
      <c r="B16" s="4" t="s">
        <v>19</v>
      </c>
      <c r="C16" s="8" t="s">
        <v>20</v>
      </c>
      <c r="D16" s="15">
        <v>517501116.26999998</v>
      </c>
      <c r="E16" s="9"/>
    </row>
    <row r="17" spans="2:5" x14ac:dyDescent="0.2">
      <c r="B17" s="4" t="s">
        <v>21</v>
      </c>
      <c r="C17" s="8" t="s">
        <v>22</v>
      </c>
      <c r="D17" s="14">
        <f>D18+D21</f>
        <v>-12064315936.340002</v>
      </c>
      <c r="E17" s="9"/>
    </row>
    <row r="18" spans="2:5" x14ac:dyDescent="0.2">
      <c r="B18" s="5" t="s">
        <v>23</v>
      </c>
      <c r="C18" s="8" t="s">
        <v>24</v>
      </c>
      <c r="D18" s="14">
        <f>D19+D20</f>
        <v>-11537158875.58</v>
      </c>
      <c r="E18" s="9"/>
    </row>
    <row r="19" spans="2:5" x14ac:dyDescent="0.2">
      <c r="B19" s="6" t="s">
        <v>25</v>
      </c>
      <c r="C19" s="8" t="s">
        <v>26</v>
      </c>
      <c r="D19" s="15">
        <v>-13652531792.940001</v>
      </c>
      <c r="E19" s="9"/>
    </row>
    <row r="20" spans="2:5" x14ac:dyDescent="0.2">
      <c r="B20" s="6" t="s">
        <v>27</v>
      </c>
      <c r="C20" s="8" t="s">
        <v>28</v>
      </c>
      <c r="D20" s="15">
        <v>2115372917.3600004</v>
      </c>
      <c r="E20" s="9"/>
    </row>
    <row r="21" spans="2:5" x14ac:dyDescent="0.2">
      <c r="B21" s="5" t="s">
        <v>29</v>
      </c>
      <c r="C21" s="8" t="s">
        <v>30</v>
      </c>
      <c r="D21" s="14">
        <f>D22+D23</f>
        <v>-527157060.76000154</v>
      </c>
      <c r="E21" s="9"/>
    </row>
    <row r="22" spans="2:5" x14ac:dyDescent="0.2">
      <c r="B22" s="6" t="s">
        <v>31</v>
      </c>
      <c r="C22" s="8" t="s">
        <v>32</v>
      </c>
      <c r="D22" s="15">
        <v>-604818879.44000149</v>
      </c>
      <c r="E22" s="9"/>
    </row>
    <row r="23" spans="2:5" x14ac:dyDescent="0.2">
      <c r="B23" s="6" t="s">
        <v>33</v>
      </c>
      <c r="C23" s="8" t="s">
        <v>34</v>
      </c>
      <c r="D23" s="15">
        <v>77661818.679999933</v>
      </c>
      <c r="E23" s="9"/>
    </row>
    <row r="24" spans="2:5" x14ac:dyDescent="0.2">
      <c r="B24" s="4" t="s">
        <v>35</v>
      </c>
      <c r="C24" s="8" t="s">
        <v>36</v>
      </c>
      <c r="D24" s="15">
        <v>105712</v>
      </c>
      <c r="E24" s="9"/>
    </row>
    <row r="25" spans="2:5" x14ac:dyDescent="0.2">
      <c r="B25" s="4" t="s">
        <v>37</v>
      </c>
      <c r="C25" s="8" t="s">
        <v>38</v>
      </c>
      <c r="D25" s="15">
        <v>-286891474.26000011</v>
      </c>
      <c r="E25" s="9"/>
    </row>
    <row r="26" spans="2:5" x14ac:dyDescent="0.2">
      <c r="B26" s="4" t="s">
        <v>39</v>
      </c>
      <c r="C26" s="8" t="s">
        <v>40</v>
      </c>
      <c r="D26" s="14">
        <f>D27+D28+D29+D30</f>
        <v>-4447413441.7599993</v>
      </c>
      <c r="E26" s="9"/>
    </row>
    <row r="27" spans="2:5" x14ac:dyDescent="0.2">
      <c r="B27" s="5" t="s">
        <v>41</v>
      </c>
      <c r="C27" s="8" t="s">
        <v>42</v>
      </c>
      <c r="D27" s="15">
        <v>-4802705383.6599998</v>
      </c>
      <c r="E27" s="9"/>
    </row>
    <row r="28" spans="2:5" x14ac:dyDescent="0.2">
      <c r="B28" s="5" t="s">
        <v>43</v>
      </c>
      <c r="C28" s="8" t="s">
        <v>44</v>
      </c>
      <c r="D28" s="15">
        <v>278727175.69000006</v>
      </c>
      <c r="E28" s="9"/>
    </row>
    <row r="29" spans="2:5" x14ac:dyDescent="0.2">
      <c r="B29" s="5" t="s">
        <v>45</v>
      </c>
      <c r="C29" s="8" t="s">
        <v>46</v>
      </c>
      <c r="D29" s="15">
        <v>-1104635308.7</v>
      </c>
      <c r="E29" s="9"/>
    </row>
    <row r="30" spans="2:5" x14ac:dyDescent="0.2">
      <c r="B30" s="5" t="s">
        <v>47</v>
      </c>
      <c r="C30" s="8" t="s">
        <v>48</v>
      </c>
      <c r="D30" s="15">
        <v>1181200074.9100001</v>
      </c>
      <c r="E30" s="9"/>
    </row>
    <row r="31" spans="2:5" x14ac:dyDescent="0.2">
      <c r="B31" s="4" t="s">
        <v>49</v>
      </c>
      <c r="C31" s="8" t="s">
        <v>50</v>
      </c>
      <c r="D31" s="15">
        <v>-3003709479.1300001</v>
      </c>
      <c r="E31" s="9"/>
    </row>
    <row r="32" spans="2:5" x14ac:dyDescent="0.2">
      <c r="E32" s="9"/>
    </row>
    <row r="33" spans="5:5" x14ac:dyDescent="0.2">
      <c r="E33" s="9"/>
    </row>
    <row r="34" spans="5:5" x14ac:dyDescent="0.2">
      <c r="E34" s="9"/>
    </row>
    <row r="35" spans="5:5" x14ac:dyDescent="0.2">
      <c r="E35" s="9"/>
    </row>
    <row r="36" spans="5:5" x14ac:dyDescent="0.2">
      <c r="E36" s="9"/>
    </row>
    <row r="37" spans="5:5" x14ac:dyDescent="0.2">
      <c r="E37" s="9"/>
    </row>
    <row r="38" spans="5:5" x14ac:dyDescent="0.2">
      <c r="E38" s="9"/>
    </row>
    <row r="39" spans="5:5" x14ac:dyDescent="0.2">
      <c r="E39" s="9"/>
    </row>
    <row r="40" spans="5:5" x14ac:dyDescent="0.2">
      <c r="E40" s="9"/>
    </row>
    <row r="41" spans="5:5" x14ac:dyDescent="0.2">
      <c r="E41" s="9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145"/>
  <sheetViews>
    <sheetView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10" sqref="D10"/>
    </sheetView>
  </sheetViews>
  <sheetFormatPr defaultColWidth="16.7109375" defaultRowHeight="11.25" x14ac:dyDescent="0.2"/>
  <cols>
    <col min="1" max="1" width="16.85546875" style="2" customWidth="1"/>
    <col min="2" max="2" width="44.85546875" style="2" bestFit="1" customWidth="1"/>
    <col min="3" max="3" width="8.7109375" style="2" customWidth="1"/>
    <col min="4" max="16384" width="16.7109375" style="2"/>
  </cols>
  <sheetData>
    <row r="1" spans="1:6" x14ac:dyDescent="0.2">
      <c r="F1" s="1" t="s">
        <v>102</v>
      </c>
    </row>
    <row r="5" spans="1:6" s="12" customFormat="1" x14ac:dyDescent="0.25"/>
    <row r="6" spans="1:6" s="11" customFormat="1" x14ac:dyDescent="0.2">
      <c r="A6" s="2"/>
      <c r="B6" s="2"/>
      <c r="C6" s="7" t="s">
        <v>1</v>
      </c>
      <c r="D6" s="8" t="s">
        <v>0</v>
      </c>
      <c r="E6" s="12"/>
    </row>
    <row r="7" spans="1:6" x14ac:dyDescent="0.2">
      <c r="B7" s="3" t="s">
        <v>51</v>
      </c>
      <c r="C7" s="8" t="s">
        <v>0</v>
      </c>
      <c r="D7" s="14">
        <f>D8+D15+D22+D23+D24+D31+D36+D37+D42+D46+D47+D48</f>
        <v>2697070587.8299999</v>
      </c>
      <c r="E7" s="12"/>
    </row>
    <row r="8" spans="1:6" x14ac:dyDescent="0.2">
      <c r="B8" s="4" t="s">
        <v>3</v>
      </c>
      <c r="C8" s="8" t="s">
        <v>4</v>
      </c>
      <c r="D8" s="14">
        <f>D9+D12</f>
        <v>9995938869.3699989</v>
      </c>
      <c r="E8" s="12"/>
    </row>
    <row r="9" spans="1:6" x14ac:dyDescent="0.2">
      <c r="B9" s="5" t="s">
        <v>5</v>
      </c>
      <c r="C9" s="8" t="s">
        <v>6</v>
      </c>
      <c r="D9" s="14">
        <f>D10+D11</f>
        <v>9966365619.8199997</v>
      </c>
      <c r="E9" s="12"/>
    </row>
    <row r="10" spans="1:6" x14ac:dyDescent="0.2">
      <c r="B10" s="6" t="s">
        <v>7</v>
      </c>
      <c r="C10" s="8" t="s">
        <v>8</v>
      </c>
      <c r="D10" s="15">
        <v>11894159391.35</v>
      </c>
      <c r="E10" s="12"/>
    </row>
    <row r="11" spans="1:6" x14ac:dyDescent="0.2">
      <c r="B11" s="6" t="s">
        <v>9</v>
      </c>
      <c r="C11" s="8" t="s">
        <v>10</v>
      </c>
      <c r="D11" s="15">
        <v>-1927793771.53</v>
      </c>
      <c r="E11" s="12"/>
    </row>
    <row r="12" spans="1:6" x14ac:dyDescent="0.2">
      <c r="B12" s="5" t="s">
        <v>11</v>
      </c>
      <c r="C12" s="8" t="s">
        <v>12</v>
      </c>
      <c r="D12" s="14">
        <f>D13+D14</f>
        <v>29573249.549999975</v>
      </c>
      <c r="E12" s="12"/>
    </row>
    <row r="13" spans="1:6" x14ac:dyDescent="0.2">
      <c r="B13" s="6" t="s">
        <v>13</v>
      </c>
      <c r="C13" s="8" t="s">
        <v>14</v>
      </c>
      <c r="D13" s="16">
        <v>10940029.549999975</v>
      </c>
      <c r="E13" s="12"/>
    </row>
    <row r="14" spans="1:6" x14ac:dyDescent="0.2">
      <c r="B14" s="6" t="s">
        <v>15</v>
      </c>
      <c r="C14" s="8" t="s">
        <v>16</v>
      </c>
      <c r="D14" s="16">
        <v>18633220</v>
      </c>
      <c r="E14" s="12"/>
    </row>
    <row r="15" spans="1:6" x14ac:dyDescent="0.2">
      <c r="B15" s="4" t="s">
        <v>52</v>
      </c>
      <c r="C15" s="8" t="s">
        <v>18</v>
      </c>
      <c r="D15" s="14">
        <f>D16+D17+D20+D21</f>
        <v>2770442905.6700001</v>
      </c>
      <c r="E15" s="12"/>
    </row>
    <row r="16" spans="1:6" x14ac:dyDescent="0.2">
      <c r="B16" s="5" t="s">
        <v>53</v>
      </c>
      <c r="C16" s="8" t="s">
        <v>20</v>
      </c>
      <c r="D16" s="15">
        <v>25611518.420000002</v>
      </c>
      <c r="E16" s="12"/>
    </row>
    <row r="17" spans="2:5" x14ac:dyDescent="0.2">
      <c r="B17" s="5" t="s">
        <v>54</v>
      </c>
      <c r="C17" s="8" t="s">
        <v>22</v>
      </c>
      <c r="D17" s="14">
        <f>D18+D19</f>
        <v>1234233999.4700003</v>
      </c>
      <c r="E17" s="12"/>
    </row>
    <row r="18" spans="2:5" x14ac:dyDescent="0.2">
      <c r="B18" s="6" t="s">
        <v>55</v>
      </c>
      <c r="C18" s="8" t="s">
        <v>24</v>
      </c>
      <c r="D18" s="15">
        <v>0</v>
      </c>
      <c r="E18" s="12"/>
    </row>
    <row r="19" spans="2:5" x14ac:dyDescent="0.2">
      <c r="B19" s="6" t="s">
        <v>56</v>
      </c>
      <c r="C19" s="8" t="s">
        <v>26</v>
      </c>
      <c r="D19" s="15">
        <v>1234233999.4700003</v>
      </c>
      <c r="E19" s="12"/>
    </row>
    <row r="20" spans="2:5" x14ac:dyDescent="0.2">
      <c r="B20" s="5" t="s">
        <v>57</v>
      </c>
      <c r="C20" s="8" t="s">
        <v>28</v>
      </c>
      <c r="D20" s="15">
        <v>1013941.44</v>
      </c>
      <c r="E20" s="12"/>
    </row>
    <row r="21" spans="2:5" x14ac:dyDescent="0.2">
      <c r="B21" s="5" t="s">
        <v>58</v>
      </c>
      <c r="C21" s="8" t="s">
        <v>30</v>
      </c>
      <c r="D21" s="15">
        <v>1509583446.3399999</v>
      </c>
      <c r="E21" s="12"/>
    </row>
    <row r="22" spans="2:5" x14ac:dyDescent="0.2">
      <c r="B22" s="4" t="s">
        <v>59</v>
      </c>
      <c r="C22" s="8" t="s">
        <v>32</v>
      </c>
      <c r="D22" s="15">
        <v>373330071.94999999</v>
      </c>
      <c r="E22" s="12"/>
    </row>
    <row r="23" spans="2:5" x14ac:dyDescent="0.2">
      <c r="B23" s="4" t="s">
        <v>19</v>
      </c>
      <c r="C23" s="8" t="s">
        <v>34</v>
      </c>
      <c r="D23" s="15">
        <v>248473215.89000002</v>
      </c>
      <c r="E23" s="12"/>
    </row>
    <row r="24" spans="2:5" x14ac:dyDescent="0.2">
      <c r="B24" s="4" t="s">
        <v>21</v>
      </c>
      <c r="C24" s="8" t="s">
        <v>36</v>
      </c>
      <c r="D24" s="14">
        <f>D25+D28</f>
        <v>-6772972226.3799992</v>
      </c>
      <c r="E24" s="12"/>
    </row>
    <row r="25" spans="2:5" x14ac:dyDescent="0.2">
      <c r="B25" s="5" t="s">
        <v>23</v>
      </c>
      <c r="C25" s="8" t="s">
        <v>38</v>
      </c>
      <c r="D25" s="14">
        <f>D26+D27</f>
        <v>-6743574461.4899998</v>
      </c>
      <c r="E25" s="12"/>
    </row>
    <row r="26" spans="2:5" x14ac:dyDescent="0.2">
      <c r="B26" s="6" t="s">
        <v>25</v>
      </c>
      <c r="C26" s="8" t="s">
        <v>40</v>
      </c>
      <c r="D26" s="15">
        <v>-7549473697.4899998</v>
      </c>
      <c r="E26" s="12"/>
    </row>
    <row r="27" spans="2:5" x14ac:dyDescent="0.2">
      <c r="B27" s="6" t="s">
        <v>27</v>
      </c>
      <c r="C27" s="8" t="s">
        <v>42</v>
      </c>
      <c r="D27" s="15">
        <v>805899236</v>
      </c>
      <c r="E27" s="12"/>
    </row>
    <row r="28" spans="2:5" x14ac:dyDescent="0.2">
      <c r="B28" s="5" t="s">
        <v>29</v>
      </c>
      <c r="C28" s="8" t="s">
        <v>44</v>
      </c>
      <c r="D28" s="14">
        <f>D29+D30</f>
        <v>-29397764.889999807</v>
      </c>
      <c r="E28" s="12"/>
    </row>
    <row r="29" spans="2:5" x14ac:dyDescent="0.2">
      <c r="B29" s="6" t="s">
        <v>31</v>
      </c>
      <c r="C29" s="8" t="s">
        <v>46</v>
      </c>
      <c r="D29" s="15">
        <v>-139119342.95999983</v>
      </c>
      <c r="E29" s="12"/>
    </row>
    <row r="30" spans="2:5" x14ac:dyDescent="0.2">
      <c r="B30" s="6" t="s">
        <v>33</v>
      </c>
      <c r="C30" s="8" t="s">
        <v>48</v>
      </c>
      <c r="D30" s="15">
        <v>109721578.07000002</v>
      </c>
      <c r="E30" s="12"/>
    </row>
    <row r="31" spans="2:5" x14ac:dyDescent="0.2">
      <c r="B31" s="4" t="s">
        <v>60</v>
      </c>
      <c r="C31" s="8" t="s">
        <v>50</v>
      </c>
      <c r="D31" s="14">
        <f>D32+D35</f>
        <v>405711152.72000003</v>
      </c>
      <c r="E31" s="12"/>
    </row>
    <row r="32" spans="2:5" x14ac:dyDescent="0.2">
      <c r="B32" s="5" t="s">
        <v>61</v>
      </c>
      <c r="C32" s="8" t="s">
        <v>62</v>
      </c>
      <c r="D32" s="14">
        <f>D33+D34</f>
        <v>839183864.57000005</v>
      </c>
      <c r="E32" s="12"/>
    </row>
    <row r="33" spans="2:5" x14ac:dyDescent="0.2">
      <c r="B33" s="6" t="s">
        <v>63</v>
      </c>
      <c r="C33" s="8" t="s">
        <v>64</v>
      </c>
      <c r="D33" s="15">
        <v>839183864.57000005</v>
      </c>
      <c r="E33" s="12"/>
    </row>
    <row r="34" spans="2:5" x14ac:dyDescent="0.2">
      <c r="B34" s="6" t="s">
        <v>65</v>
      </c>
      <c r="C34" s="8" t="s">
        <v>66</v>
      </c>
      <c r="D34" s="15">
        <v>0</v>
      </c>
      <c r="E34" s="12"/>
    </row>
    <row r="35" spans="2:5" x14ac:dyDescent="0.2">
      <c r="B35" s="5" t="s">
        <v>67</v>
      </c>
      <c r="C35" s="8" t="s">
        <v>68</v>
      </c>
      <c r="D35" s="15">
        <v>-433472711.85000002</v>
      </c>
      <c r="E35" s="12"/>
    </row>
    <row r="36" spans="2:5" x14ac:dyDescent="0.2">
      <c r="B36" s="4" t="s">
        <v>37</v>
      </c>
      <c r="C36" s="8" t="s">
        <v>69</v>
      </c>
      <c r="D36" s="15">
        <v>-503959770.47000003</v>
      </c>
      <c r="E36" s="12"/>
    </row>
    <row r="37" spans="2:5" x14ac:dyDescent="0.2">
      <c r="B37" s="4" t="s">
        <v>39</v>
      </c>
      <c r="C37" s="8" t="s">
        <v>70</v>
      </c>
      <c r="D37" s="14">
        <f>D38+D39+D40+D41</f>
        <v>-1920323128.6099999</v>
      </c>
      <c r="E37" s="12"/>
    </row>
    <row r="38" spans="2:5" x14ac:dyDescent="0.2">
      <c r="B38" s="5" t="s">
        <v>41</v>
      </c>
      <c r="C38" s="8" t="s">
        <v>71</v>
      </c>
      <c r="D38" s="15">
        <v>-3095551951.7199998</v>
      </c>
      <c r="E38" s="12"/>
    </row>
    <row r="39" spans="2:5" x14ac:dyDescent="0.2">
      <c r="B39" s="5" t="s">
        <v>43</v>
      </c>
      <c r="C39" s="8" t="s">
        <v>72</v>
      </c>
      <c r="D39" s="15">
        <v>852581303.71000004</v>
      </c>
      <c r="E39" s="12"/>
    </row>
    <row r="40" spans="2:5" x14ac:dyDescent="0.2">
      <c r="B40" s="5" t="s">
        <v>45</v>
      </c>
      <c r="C40" s="8" t="s">
        <v>73</v>
      </c>
      <c r="D40" s="15">
        <v>-587724959.07000005</v>
      </c>
      <c r="E40" s="12"/>
    </row>
    <row r="41" spans="2:5" x14ac:dyDescent="0.2">
      <c r="B41" s="5" t="s">
        <v>47</v>
      </c>
      <c r="C41" s="8" t="s">
        <v>74</v>
      </c>
      <c r="D41" s="15">
        <v>910372478.47000003</v>
      </c>
      <c r="E41" s="12"/>
    </row>
    <row r="42" spans="2:5" x14ac:dyDescent="0.2">
      <c r="B42" s="4" t="s">
        <v>75</v>
      </c>
      <c r="C42" s="8" t="s">
        <v>76</v>
      </c>
      <c r="D42" s="14">
        <f>D43+D44+D45</f>
        <v>-1556333210.23</v>
      </c>
      <c r="E42" s="12"/>
    </row>
    <row r="43" spans="2:5" x14ac:dyDescent="0.2">
      <c r="B43" s="5" t="s">
        <v>77</v>
      </c>
      <c r="C43" s="8" t="s">
        <v>78</v>
      </c>
      <c r="D43" s="15">
        <v>-198918156.88</v>
      </c>
      <c r="E43" s="12"/>
    </row>
    <row r="44" spans="2:5" x14ac:dyDescent="0.2">
      <c r="B44" s="5" t="s">
        <v>79</v>
      </c>
      <c r="C44" s="8" t="s">
        <v>80</v>
      </c>
      <c r="D44" s="15">
        <v>-123419486.62</v>
      </c>
      <c r="E44" s="12"/>
    </row>
    <row r="45" spans="2:5" x14ac:dyDescent="0.2">
      <c r="B45" s="5" t="s">
        <v>81</v>
      </c>
      <c r="C45" s="8" t="s">
        <v>82</v>
      </c>
      <c r="D45" s="15">
        <v>-1233995566.73</v>
      </c>
      <c r="E45" s="12"/>
    </row>
    <row r="46" spans="2:5" x14ac:dyDescent="0.2">
      <c r="B46" s="4" t="s">
        <v>83</v>
      </c>
      <c r="C46" s="8" t="s">
        <v>84</v>
      </c>
      <c r="D46" s="15">
        <v>-45940962.359999999</v>
      </c>
      <c r="E46" s="12"/>
    </row>
    <row r="47" spans="2:5" x14ac:dyDescent="0.2">
      <c r="B47" s="4" t="s">
        <v>49</v>
      </c>
      <c r="C47" s="8" t="s">
        <v>85</v>
      </c>
      <c r="D47" s="15">
        <v>-297296329.72000003</v>
      </c>
      <c r="E47" s="12"/>
    </row>
    <row r="48" spans="2:5" x14ac:dyDescent="0.2">
      <c r="B48" s="4" t="s">
        <v>86</v>
      </c>
      <c r="C48" s="8" t="s">
        <v>87</v>
      </c>
      <c r="D48" s="14">
        <f>-VYPO20_21!D18</f>
        <v>0</v>
      </c>
      <c r="E48" s="12"/>
    </row>
    <row r="49" spans="5:5" x14ac:dyDescent="0.2">
      <c r="E49" s="12"/>
    </row>
    <row r="50" spans="5:5" x14ac:dyDescent="0.2">
      <c r="E50" s="12"/>
    </row>
    <row r="51" spans="5:5" x14ac:dyDescent="0.2">
      <c r="E51" s="12"/>
    </row>
    <row r="52" spans="5:5" x14ac:dyDescent="0.2">
      <c r="E52" s="12"/>
    </row>
    <row r="53" spans="5:5" x14ac:dyDescent="0.2">
      <c r="E53" s="12"/>
    </row>
    <row r="54" spans="5:5" x14ac:dyDescent="0.2">
      <c r="E54" s="12"/>
    </row>
    <row r="55" spans="5:5" x14ac:dyDescent="0.2">
      <c r="E55" s="12"/>
    </row>
    <row r="56" spans="5:5" x14ac:dyDescent="0.2">
      <c r="E56" s="12"/>
    </row>
    <row r="57" spans="5:5" x14ac:dyDescent="0.2">
      <c r="E57" s="12"/>
    </row>
    <row r="58" spans="5:5" x14ac:dyDescent="0.2">
      <c r="E58" s="12"/>
    </row>
    <row r="59" spans="5:5" x14ac:dyDescent="0.2">
      <c r="E59" s="12"/>
    </row>
    <row r="60" spans="5:5" x14ac:dyDescent="0.2">
      <c r="E60" s="12"/>
    </row>
    <row r="61" spans="5:5" x14ac:dyDescent="0.2">
      <c r="E61" s="12"/>
    </row>
    <row r="62" spans="5:5" x14ac:dyDescent="0.2">
      <c r="E62" s="12"/>
    </row>
    <row r="63" spans="5:5" x14ac:dyDescent="0.2">
      <c r="E63" s="12"/>
    </row>
    <row r="64" spans="5:5" x14ac:dyDescent="0.2">
      <c r="E64" s="12"/>
    </row>
    <row r="65" spans="5:5" x14ac:dyDescent="0.2">
      <c r="E65" s="12"/>
    </row>
    <row r="66" spans="5:5" x14ac:dyDescent="0.2">
      <c r="E66" s="12"/>
    </row>
    <row r="67" spans="5:5" x14ac:dyDescent="0.2">
      <c r="E67" s="12"/>
    </row>
    <row r="68" spans="5:5" x14ac:dyDescent="0.2">
      <c r="E68" s="12"/>
    </row>
    <row r="69" spans="5:5" x14ac:dyDescent="0.2">
      <c r="E69" s="12"/>
    </row>
    <row r="70" spans="5:5" x14ac:dyDescent="0.2">
      <c r="E70" s="12"/>
    </row>
    <row r="71" spans="5:5" x14ac:dyDescent="0.2">
      <c r="E71" s="12"/>
    </row>
    <row r="72" spans="5:5" x14ac:dyDescent="0.2">
      <c r="E72" s="12"/>
    </row>
    <row r="73" spans="5:5" x14ac:dyDescent="0.2">
      <c r="E73" s="12"/>
    </row>
    <row r="74" spans="5:5" x14ac:dyDescent="0.2">
      <c r="E74" s="12"/>
    </row>
    <row r="75" spans="5:5" x14ac:dyDescent="0.2">
      <c r="E75" s="12"/>
    </row>
    <row r="76" spans="5:5" x14ac:dyDescent="0.2">
      <c r="E76" s="12"/>
    </row>
    <row r="77" spans="5:5" x14ac:dyDescent="0.2">
      <c r="E77" s="12"/>
    </row>
    <row r="78" spans="5:5" x14ac:dyDescent="0.2">
      <c r="E78" s="12"/>
    </row>
    <row r="79" spans="5:5" x14ac:dyDescent="0.2">
      <c r="E79" s="12"/>
    </row>
    <row r="80" spans="5:5" x14ac:dyDescent="0.2">
      <c r="E80" s="12"/>
    </row>
    <row r="81" spans="5:5" x14ac:dyDescent="0.2">
      <c r="E81" s="12"/>
    </row>
    <row r="82" spans="5:5" x14ac:dyDescent="0.2">
      <c r="E82" s="12"/>
    </row>
    <row r="83" spans="5:5" x14ac:dyDescent="0.2">
      <c r="E83" s="12"/>
    </row>
    <row r="84" spans="5:5" x14ac:dyDescent="0.2">
      <c r="E84" s="12"/>
    </row>
    <row r="85" spans="5:5" x14ac:dyDescent="0.2">
      <c r="E85" s="12"/>
    </row>
    <row r="86" spans="5:5" x14ac:dyDescent="0.2">
      <c r="E86" s="12"/>
    </row>
    <row r="87" spans="5:5" x14ac:dyDescent="0.2">
      <c r="E87" s="12"/>
    </row>
    <row r="88" spans="5:5" x14ac:dyDescent="0.2">
      <c r="E88" s="12"/>
    </row>
    <row r="89" spans="5:5" x14ac:dyDescent="0.2">
      <c r="E89" s="12"/>
    </row>
    <row r="90" spans="5:5" x14ac:dyDescent="0.2">
      <c r="E90" s="12"/>
    </row>
    <row r="91" spans="5:5" x14ac:dyDescent="0.2">
      <c r="E91" s="12"/>
    </row>
    <row r="92" spans="5:5" x14ac:dyDescent="0.2">
      <c r="E92" s="12"/>
    </row>
    <row r="93" spans="5:5" x14ac:dyDescent="0.2">
      <c r="E93" s="12"/>
    </row>
    <row r="94" spans="5:5" x14ac:dyDescent="0.2">
      <c r="E94" s="12"/>
    </row>
    <row r="95" spans="5:5" x14ac:dyDescent="0.2">
      <c r="E95" s="12"/>
    </row>
    <row r="96" spans="5:5" x14ac:dyDescent="0.2">
      <c r="E96" s="12"/>
    </row>
    <row r="97" spans="5:5" x14ac:dyDescent="0.2">
      <c r="E97" s="12"/>
    </row>
    <row r="98" spans="5:5" x14ac:dyDescent="0.2">
      <c r="E98" s="12"/>
    </row>
    <row r="99" spans="5:5" x14ac:dyDescent="0.2">
      <c r="E99" s="12"/>
    </row>
    <row r="100" spans="5:5" x14ac:dyDescent="0.2">
      <c r="E100" s="12"/>
    </row>
    <row r="101" spans="5:5" x14ac:dyDescent="0.2">
      <c r="E101" s="12"/>
    </row>
    <row r="102" spans="5:5" x14ac:dyDescent="0.2">
      <c r="E102" s="12"/>
    </row>
    <row r="103" spans="5:5" x14ac:dyDescent="0.2">
      <c r="E103" s="12"/>
    </row>
    <row r="104" spans="5:5" x14ac:dyDescent="0.2">
      <c r="E104" s="12"/>
    </row>
    <row r="105" spans="5:5" x14ac:dyDescent="0.2">
      <c r="E105" s="12"/>
    </row>
    <row r="106" spans="5:5" x14ac:dyDescent="0.2">
      <c r="E106" s="12"/>
    </row>
    <row r="107" spans="5:5" x14ac:dyDescent="0.2">
      <c r="E107" s="12"/>
    </row>
    <row r="108" spans="5:5" x14ac:dyDescent="0.2">
      <c r="E108" s="12"/>
    </row>
    <row r="109" spans="5:5" x14ac:dyDescent="0.2">
      <c r="E109" s="12"/>
    </row>
    <row r="110" spans="5:5" x14ac:dyDescent="0.2">
      <c r="E110" s="12"/>
    </row>
    <row r="111" spans="5:5" x14ac:dyDescent="0.2">
      <c r="E111" s="12"/>
    </row>
    <row r="112" spans="5:5" x14ac:dyDescent="0.2">
      <c r="E112" s="12"/>
    </row>
    <row r="113" spans="5:5" x14ac:dyDescent="0.2">
      <c r="E113" s="12"/>
    </row>
    <row r="114" spans="5:5" x14ac:dyDescent="0.2">
      <c r="E114" s="12"/>
    </row>
    <row r="115" spans="5:5" x14ac:dyDescent="0.2">
      <c r="E115" s="12"/>
    </row>
    <row r="116" spans="5:5" x14ac:dyDescent="0.2">
      <c r="E116" s="12"/>
    </row>
    <row r="117" spans="5:5" x14ac:dyDescent="0.2">
      <c r="E117" s="12"/>
    </row>
    <row r="118" spans="5:5" x14ac:dyDescent="0.2">
      <c r="E118" s="12"/>
    </row>
    <row r="119" spans="5:5" x14ac:dyDescent="0.2">
      <c r="E119" s="12"/>
    </row>
    <row r="120" spans="5:5" x14ac:dyDescent="0.2">
      <c r="E120" s="12"/>
    </row>
    <row r="121" spans="5:5" x14ac:dyDescent="0.2">
      <c r="E121" s="12"/>
    </row>
    <row r="122" spans="5:5" x14ac:dyDescent="0.2">
      <c r="E122" s="12"/>
    </row>
    <row r="123" spans="5:5" x14ac:dyDescent="0.2">
      <c r="E123" s="12"/>
    </row>
    <row r="124" spans="5:5" x14ac:dyDescent="0.2">
      <c r="E124" s="12"/>
    </row>
    <row r="125" spans="5:5" x14ac:dyDescent="0.2">
      <c r="E125" s="12"/>
    </row>
    <row r="126" spans="5:5" x14ac:dyDescent="0.2">
      <c r="E126" s="12"/>
    </row>
    <row r="127" spans="5:5" x14ac:dyDescent="0.2">
      <c r="E127" s="12"/>
    </row>
    <row r="128" spans="5:5" x14ac:dyDescent="0.2">
      <c r="E128" s="12"/>
    </row>
    <row r="129" spans="5:5" x14ac:dyDescent="0.2">
      <c r="E129" s="12"/>
    </row>
    <row r="130" spans="5:5" x14ac:dyDescent="0.2">
      <c r="E130" s="12"/>
    </row>
    <row r="131" spans="5:5" x14ac:dyDescent="0.2">
      <c r="E131" s="12"/>
    </row>
    <row r="132" spans="5:5" x14ac:dyDescent="0.2">
      <c r="E132" s="12"/>
    </row>
    <row r="133" spans="5:5" x14ac:dyDescent="0.2">
      <c r="E133" s="12"/>
    </row>
    <row r="134" spans="5:5" x14ac:dyDescent="0.2">
      <c r="E134" s="12"/>
    </row>
    <row r="135" spans="5:5" x14ac:dyDescent="0.2">
      <c r="E135" s="12"/>
    </row>
    <row r="136" spans="5:5" x14ac:dyDescent="0.2">
      <c r="E136" s="12"/>
    </row>
    <row r="137" spans="5:5" x14ac:dyDescent="0.2">
      <c r="E137" s="12"/>
    </row>
    <row r="138" spans="5:5" x14ac:dyDescent="0.2">
      <c r="E138" s="12"/>
    </row>
    <row r="139" spans="5:5" x14ac:dyDescent="0.2">
      <c r="E139" s="12"/>
    </row>
    <row r="140" spans="5:5" x14ac:dyDescent="0.2">
      <c r="E140" s="12"/>
    </row>
    <row r="141" spans="5:5" x14ac:dyDescent="0.2">
      <c r="E141" s="12"/>
    </row>
    <row r="142" spans="5:5" x14ac:dyDescent="0.2">
      <c r="E142" s="12"/>
    </row>
    <row r="143" spans="5:5" x14ac:dyDescent="0.2">
      <c r="E143" s="12"/>
    </row>
    <row r="144" spans="5:5" x14ac:dyDescent="0.2">
      <c r="E144" s="12"/>
    </row>
    <row r="145" spans="5:5" x14ac:dyDescent="0.2">
      <c r="E145" s="12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1"/>
  <sheetViews>
    <sheetView workbookViewId="0">
      <pane xSplit="3" ySplit="6" topLeftCell="D7" activePane="bottomRight" state="frozen"/>
      <selection activeCell="F1" sqref="F1"/>
      <selection pane="topRight" activeCell="F1" sqref="F1"/>
      <selection pane="bottomLeft" activeCell="F1" sqref="F1"/>
      <selection pane="bottomRight" activeCell="D9" sqref="D9"/>
    </sheetView>
  </sheetViews>
  <sheetFormatPr defaultColWidth="16.7109375" defaultRowHeight="11.25" x14ac:dyDescent="0.2"/>
  <cols>
    <col min="1" max="1" width="17.140625" style="2" customWidth="1"/>
    <col min="2" max="2" width="42.7109375" style="2" bestFit="1" customWidth="1"/>
    <col min="3" max="3" width="8.7109375" style="2" customWidth="1"/>
    <col min="4" max="16384" width="16.7109375" style="2"/>
  </cols>
  <sheetData>
    <row r="1" spans="1:6" x14ac:dyDescent="0.2">
      <c r="F1" s="1" t="s">
        <v>102</v>
      </c>
    </row>
    <row r="5" spans="1:6" s="12" customFormat="1" x14ac:dyDescent="0.2">
      <c r="E5" s="2"/>
    </row>
    <row r="6" spans="1:6" s="11" customFormat="1" x14ac:dyDescent="0.2">
      <c r="A6" s="2"/>
      <c r="B6" s="2"/>
      <c r="C6" s="7" t="s">
        <v>1</v>
      </c>
      <c r="D6" s="8" t="s">
        <v>0</v>
      </c>
      <c r="E6" s="2"/>
    </row>
    <row r="7" spans="1:6" x14ac:dyDescent="0.2">
      <c r="B7" s="3" t="s">
        <v>88</v>
      </c>
      <c r="C7" s="8" t="s">
        <v>0</v>
      </c>
      <c r="D7" s="14">
        <f>D8+D27+D30+D31</f>
        <v>2549292678.7699928</v>
      </c>
    </row>
    <row r="8" spans="1:6" x14ac:dyDescent="0.2">
      <c r="B8" s="4" t="s">
        <v>89</v>
      </c>
      <c r="C8" s="8" t="s">
        <v>4</v>
      </c>
      <c r="D8" s="14">
        <f>D9+D10+D11+D18+D19+D23+D24+D25+D26</f>
        <v>2549792510.609993</v>
      </c>
    </row>
    <row r="9" spans="1:6" x14ac:dyDescent="0.2">
      <c r="B9" s="5" t="s">
        <v>90</v>
      </c>
      <c r="C9" s="8" t="s">
        <v>6</v>
      </c>
      <c r="D9" s="15">
        <v>442655058.05999374</v>
      </c>
    </row>
    <row r="10" spans="1:6" x14ac:dyDescent="0.2">
      <c r="B10" s="5" t="s">
        <v>91</v>
      </c>
      <c r="C10" s="8" t="s">
        <v>8</v>
      </c>
      <c r="D10" s="15">
        <v>2697070587.8299999</v>
      </c>
    </row>
    <row r="11" spans="1:6" x14ac:dyDescent="0.2">
      <c r="B11" s="5" t="s">
        <v>52</v>
      </c>
      <c r="C11" s="8" t="s">
        <v>10</v>
      </c>
      <c r="D11" s="14">
        <f>D12+D13+D16+D17</f>
        <v>3490182059.73</v>
      </c>
    </row>
    <row r="12" spans="1:6" x14ac:dyDescent="0.2">
      <c r="B12" s="6" t="s">
        <v>53</v>
      </c>
      <c r="C12" s="8" t="s">
        <v>12</v>
      </c>
      <c r="D12" s="15">
        <v>79533233.879999995</v>
      </c>
    </row>
    <row r="13" spans="1:6" x14ac:dyDescent="0.2">
      <c r="B13" s="6" t="s">
        <v>54</v>
      </c>
      <c r="C13" s="8" t="s">
        <v>14</v>
      </c>
      <c r="D13" s="14">
        <f>D14+D15</f>
        <v>393042335.00999999</v>
      </c>
    </row>
    <row r="14" spans="1:6" x14ac:dyDescent="0.2">
      <c r="B14" s="13" t="s">
        <v>55</v>
      </c>
      <c r="C14" s="8" t="s">
        <v>16</v>
      </c>
      <c r="D14" s="15">
        <v>53657521.939999998</v>
      </c>
    </row>
    <row r="15" spans="1:6" x14ac:dyDescent="0.2">
      <c r="B15" s="13" t="s">
        <v>56</v>
      </c>
      <c r="C15" s="8" t="s">
        <v>18</v>
      </c>
      <c r="D15" s="15">
        <v>339384813.06999999</v>
      </c>
    </row>
    <row r="16" spans="1:6" x14ac:dyDescent="0.2">
      <c r="B16" s="6" t="s">
        <v>57</v>
      </c>
      <c r="C16" s="8" t="s">
        <v>20</v>
      </c>
      <c r="D16" s="15">
        <v>14671623.4</v>
      </c>
    </row>
    <row r="17" spans="2:4" x14ac:dyDescent="0.2">
      <c r="B17" s="6" t="s">
        <v>58</v>
      </c>
      <c r="C17" s="8" t="s">
        <v>22</v>
      </c>
      <c r="D17" s="15">
        <v>3002934867.4400001</v>
      </c>
    </row>
    <row r="18" spans="2:4" x14ac:dyDescent="0.2">
      <c r="B18" s="5" t="s">
        <v>92</v>
      </c>
      <c r="C18" s="8" t="s">
        <v>24</v>
      </c>
      <c r="D18" s="15"/>
    </row>
    <row r="19" spans="2:4" x14ac:dyDescent="0.2">
      <c r="B19" s="5" t="s">
        <v>75</v>
      </c>
      <c r="C19" s="8" t="s">
        <v>26</v>
      </c>
      <c r="D19" s="14">
        <f>D20+D21+D22</f>
        <v>-3693071383.0600004</v>
      </c>
    </row>
    <row r="20" spans="2:4" x14ac:dyDescent="0.2">
      <c r="B20" s="6" t="s">
        <v>77</v>
      </c>
      <c r="C20" s="8" t="s">
        <v>28</v>
      </c>
      <c r="D20" s="15">
        <v>-257296420.27000001</v>
      </c>
    </row>
    <row r="21" spans="2:4" x14ac:dyDescent="0.2">
      <c r="B21" s="6" t="s">
        <v>79</v>
      </c>
      <c r="C21" s="8" t="s">
        <v>30</v>
      </c>
      <c r="D21" s="15">
        <v>-191207636.49000001</v>
      </c>
    </row>
    <row r="22" spans="2:4" x14ac:dyDescent="0.2">
      <c r="B22" s="6" t="s">
        <v>81</v>
      </c>
      <c r="C22" s="8" t="s">
        <v>32</v>
      </c>
      <c r="D22" s="15">
        <v>-3244567326.3000002</v>
      </c>
    </row>
    <row r="23" spans="2:4" x14ac:dyDescent="0.2">
      <c r="B23" s="5" t="s">
        <v>93</v>
      </c>
      <c r="C23" s="8" t="s">
        <v>34</v>
      </c>
      <c r="D23" s="15">
        <v>202889323.3300004</v>
      </c>
    </row>
    <row r="24" spans="2:4" x14ac:dyDescent="0.2">
      <c r="B24" s="5" t="s">
        <v>94</v>
      </c>
      <c r="C24" s="8" t="s">
        <v>36</v>
      </c>
      <c r="D24" s="15">
        <v>12928311.559999997</v>
      </c>
    </row>
    <row r="25" spans="2:4" x14ac:dyDescent="0.2">
      <c r="B25" s="5" t="s">
        <v>95</v>
      </c>
      <c r="C25" s="8" t="s">
        <v>38</v>
      </c>
      <c r="D25" s="15">
        <v>-23272722.379999999</v>
      </c>
    </row>
    <row r="26" spans="2:4" x14ac:dyDescent="0.2">
      <c r="B26" s="5" t="s">
        <v>96</v>
      </c>
      <c r="C26" s="8" t="s">
        <v>40</v>
      </c>
      <c r="D26" s="15">
        <v>-579588724.45999992</v>
      </c>
    </row>
    <row r="27" spans="2:4" x14ac:dyDescent="0.2">
      <c r="B27" s="4" t="s">
        <v>97</v>
      </c>
      <c r="C27" s="8" t="s">
        <v>42</v>
      </c>
      <c r="D27" s="14">
        <f>D28+D29</f>
        <v>0</v>
      </c>
    </row>
    <row r="28" spans="2:4" x14ac:dyDescent="0.2">
      <c r="B28" s="5" t="s">
        <v>98</v>
      </c>
      <c r="C28" s="8" t="s">
        <v>44</v>
      </c>
      <c r="D28" s="15">
        <v>0</v>
      </c>
    </row>
    <row r="29" spans="2:4" x14ac:dyDescent="0.2">
      <c r="B29" s="5" t="s">
        <v>99</v>
      </c>
      <c r="C29" s="8" t="s">
        <v>46</v>
      </c>
      <c r="D29" s="15">
        <v>0</v>
      </c>
    </row>
    <row r="30" spans="2:4" x14ac:dyDescent="0.2">
      <c r="B30" s="4" t="s">
        <v>100</v>
      </c>
      <c r="C30" s="8" t="s">
        <v>48</v>
      </c>
      <c r="D30" s="15">
        <v>0</v>
      </c>
    </row>
    <row r="31" spans="2:4" x14ac:dyDescent="0.2">
      <c r="B31" s="4" t="s">
        <v>101</v>
      </c>
      <c r="C31" s="8" t="s">
        <v>50</v>
      </c>
      <c r="D31" s="15">
        <v>-499831.84000000008</v>
      </c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5" ma:contentTypeDescription="Create a new document." ma:contentTypeScope="" ma:versionID="fcb679420caed27d5b9bee1f6120bd9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dfcce57241c326988093e852a22cafd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30772-2948-4F87-87CD-BA94C0074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EFF2D8-260A-46BE-A5D5-B0220AC2359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9860162-b2a6-4eb4-97e2-694b423145d9"/>
    <ds:schemaRef ds:uri="642c03dd-9b06-4cf6-b033-df435d4f3b6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B1C901-8026-4B20-8B8E-D77BE4DE7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2022-01-07T07:54:01Z</dcterms:created>
  <dcterms:modified xsi:type="dcterms:W3CDTF">2023-10-30T12:11:09Z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2022-10-05T10:26:27Z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889376c3-06fc-4f9f-a77c-51789c40af8a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