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igcz.sharepoint.com/sites/VIGCZKUPCVkaznictv-NB-KOOP/Shared Documents/ČNB - KOOP/ÚPC - pracovní/2023/2023_Q4/proWEB/"/>
    </mc:Choice>
  </mc:AlternateContent>
  <xr:revisionPtr revIDLastSave="5" documentId="11_538897756D654EA795D97DC6EFDDBB202368A37C" xr6:coauthVersionLast="47" xr6:coauthVersionMax="47" xr10:uidLastSave="{4F8201AE-18DE-41FC-B377-D3BBFD7C29D4}"/>
  <bookViews>
    <workbookView xWindow="28680" yWindow="-120" windowWidth="29040" windowHeight="17640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2" l="1"/>
  <c r="F40" i="2"/>
  <c r="F35" i="2"/>
  <c r="D34" i="2"/>
  <c r="D33" i="2"/>
  <c r="D32" i="2"/>
  <c r="F31" i="2"/>
  <c r="E31" i="2"/>
  <c r="D31" i="2"/>
  <c r="D30" i="2"/>
  <c r="D29" i="2"/>
  <c r="F28" i="2"/>
  <c r="F20" i="2" s="1"/>
  <c r="D20" i="2" s="1"/>
  <c r="E28" i="2"/>
  <c r="D27" i="2"/>
  <c r="D26" i="2"/>
  <c r="F25" i="2"/>
  <c r="E25" i="2"/>
  <c r="D25" i="2"/>
  <c r="D24" i="2"/>
  <c r="D23" i="2"/>
  <c r="D22" i="2"/>
  <c r="F21" i="2"/>
  <c r="E21" i="2"/>
  <c r="D21" i="2"/>
  <c r="E20" i="2"/>
  <c r="F9" i="2"/>
  <c r="D48" i="1"/>
  <c r="D47" i="1"/>
  <c r="D46" i="1"/>
  <c r="D45" i="1"/>
  <c r="F44" i="1"/>
  <c r="D44" i="1" s="1"/>
  <c r="E44" i="1"/>
  <c r="E42" i="1" s="1"/>
  <c r="D43" i="1"/>
  <c r="D41" i="1"/>
  <c r="D40" i="1"/>
  <c r="D39" i="1"/>
  <c r="F38" i="1"/>
  <c r="D38" i="1" s="1"/>
  <c r="E38" i="1"/>
  <c r="D37" i="1"/>
  <c r="D36" i="1"/>
  <c r="D35" i="1"/>
  <c r="D34" i="1"/>
  <c r="D33" i="1"/>
  <c r="F32" i="1"/>
  <c r="D32" i="1" s="1"/>
  <c r="E32" i="1"/>
  <c r="F31" i="1"/>
  <c r="E31" i="1"/>
  <c r="D31" i="1"/>
  <c r="D30" i="1"/>
  <c r="D29" i="1"/>
  <c r="D28" i="1"/>
  <c r="D27" i="1"/>
  <c r="D26" i="1"/>
  <c r="D25" i="1"/>
  <c r="D24" i="1"/>
  <c r="D23" i="1"/>
  <c r="F22" i="1"/>
  <c r="D22" i="1" s="1"/>
  <c r="E22" i="1"/>
  <c r="E20" i="1" s="1"/>
  <c r="E12" i="1" s="1"/>
  <c r="E8" i="1" s="1"/>
  <c r="D21" i="1"/>
  <c r="D19" i="1"/>
  <c r="D18" i="1"/>
  <c r="D17" i="1"/>
  <c r="D16" i="1"/>
  <c r="F15" i="1"/>
  <c r="E15" i="1"/>
  <c r="D15" i="1"/>
  <c r="D14" i="1"/>
  <c r="D13" i="1"/>
  <c r="D11" i="1"/>
  <c r="D10" i="1"/>
  <c r="D9" i="1"/>
  <c r="F8" i="2" l="1"/>
  <c r="F20" i="1"/>
  <c r="F42" i="1"/>
  <c r="D42" i="1" s="1"/>
  <c r="D28" i="2"/>
  <c r="D20" i="1" l="1"/>
  <c r="F12" i="1"/>
  <c r="D12" i="1" l="1"/>
  <c r="F8" i="1"/>
  <c r="D8" i="1" s="1"/>
</calcChain>
</file>

<file path=xl/sharedStrings.xml><?xml version="1.0" encoding="utf-8"?>
<sst xmlns="http://schemas.openxmlformats.org/spreadsheetml/2006/main" count="253" uniqueCount="144">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</sst>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/>
    <xf numFmtId="49" fontId="2" fillId="0" borderId="0" xfId="0" applyNumberFormat="1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2" fillId="0" borderId="1" xfId="0" applyNumberFormat="1" applyFont="1" applyFill="1" applyBorder="1" applyAlignment="1">
      <alignment horizontal="left" indent="4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/>
    <xf numFmtId="49" fontId="5" fillId="0" borderId="0" xfId="0" applyNumberFormat="1" applyFont="1" applyFill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48"/>
  <sheetViews>
    <sheetView tabSelected="1" workbookViewId="0">
      <pane xSplit="3" ySplit="7" topLeftCell="D8" activePane="bottomRight" state="frozen"/>
      <selection pane="topRight"/>
      <selection pane="bottomLeft"/>
      <selection pane="bottomRight" activeCell="A3" sqref="A3"/>
    </sheetView>
  </sheetViews>
  <sheetFormatPr defaultColWidth="9.21875" defaultRowHeight="10.199999999999999" x14ac:dyDescent="0.2"/>
  <cols>
    <col min="1" max="1" width="9.21875" style="1" customWidth="1"/>
    <col min="2" max="2" width="52.77734375" style="1" bestFit="1" customWidth="1"/>
    <col min="3" max="3" width="8.6640625" style="1" customWidth="1"/>
    <col min="4" max="6" width="16.6640625" style="1" customWidth="1"/>
    <col min="7" max="16384" width="9.21875" style="1"/>
  </cols>
  <sheetData>
    <row r="1" spans="1:6" ht="14.25" customHeight="1" x14ac:dyDescent="0.25">
      <c r="A1" s="8" t="s">
        <v>0</v>
      </c>
      <c r="F1" s="9"/>
    </row>
    <row r="2" spans="1:6" x14ac:dyDescent="0.2">
      <c r="A2" s="10" t="s">
        <v>143</v>
      </c>
      <c r="E2" s="10"/>
      <c r="F2" s="10"/>
    </row>
    <row r="5" spans="1:6" s="13" customFormat="1" x14ac:dyDescent="0.3"/>
    <row r="6" spans="1:6" s="13" customFormat="1" ht="30.6" x14ac:dyDescent="0.3">
      <c r="D6" s="14" t="s">
        <v>1</v>
      </c>
      <c r="E6" s="14" t="s">
        <v>2</v>
      </c>
      <c r="F6" s="14" t="s">
        <v>3</v>
      </c>
    </row>
    <row r="7" spans="1:6" x14ac:dyDescent="0.2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">
      <c r="B8" s="2" t="s">
        <v>7</v>
      </c>
      <c r="C8" s="12" t="s">
        <v>4</v>
      </c>
      <c r="D8" s="18">
        <f t="shared" ref="D8:D48" si="0">F8+E8</f>
        <v>104275974817.74001</v>
      </c>
      <c r="E8" s="18">
        <f>E9+E10+E12+E30+E31+E38+E42</f>
        <v>5483215664.54</v>
      </c>
      <c r="F8" s="18">
        <f>F9+F10+F12+F30+F31+F38+F42</f>
        <v>98792759153.200012</v>
      </c>
    </row>
    <row r="9" spans="1:6" x14ac:dyDescent="0.2">
      <c r="B9" s="4" t="s">
        <v>8</v>
      </c>
      <c r="C9" s="12" t="s">
        <v>5</v>
      </c>
      <c r="D9" s="18">
        <f t="shared" si="0"/>
        <v>0</v>
      </c>
      <c r="E9" s="19">
        <v>0</v>
      </c>
      <c r="F9" s="19">
        <v>0</v>
      </c>
    </row>
    <row r="10" spans="1:6" x14ac:dyDescent="0.2">
      <c r="B10" s="4" t="s">
        <v>9</v>
      </c>
      <c r="C10" s="12" t="s">
        <v>6</v>
      </c>
      <c r="D10" s="18">
        <f t="shared" si="0"/>
        <v>4101572954.3399997</v>
      </c>
      <c r="E10" s="19">
        <v>2993008530.9699998</v>
      </c>
      <c r="F10" s="19">
        <v>1108564423.3699999</v>
      </c>
    </row>
    <row r="11" spans="1:6" x14ac:dyDescent="0.2">
      <c r="B11" s="5" t="s">
        <v>10</v>
      </c>
      <c r="C11" s="12" t="s">
        <v>11</v>
      </c>
      <c r="D11" s="18">
        <f t="shared" si="0"/>
        <v>0</v>
      </c>
      <c r="E11" s="19">
        <v>0</v>
      </c>
      <c r="F11" s="19">
        <v>0</v>
      </c>
    </row>
    <row r="12" spans="1:6" x14ac:dyDescent="0.2">
      <c r="B12" s="4" t="s">
        <v>12</v>
      </c>
      <c r="C12" s="12" t="s">
        <v>13</v>
      </c>
      <c r="D12" s="18">
        <f t="shared" si="0"/>
        <v>67927397305.740005</v>
      </c>
      <c r="E12" s="18">
        <f>E13+E15+E20+E29</f>
        <v>1290386435.3</v>
      </c>
      <c r="F12" s="18">
        <f>F13+F15+F20+F29</f>
        <v>66637010870.440002</v>
      </c>
    </row>
    <row r="13" spans="1:6" x14ac:dyDescent="0.2">
      <c r="B13" s="5" t="s">
        <v>14</v>
      </c>
      <c r="C13" s="12" t="s">
        <v>15</v>
      </c>
      <c r="D13" s="18">
        <f t="shared" si="0"/>
        <v>2859170106.1300001</v>
      </c>
      <c r="E13" s="19">
        <v>1290386435.3</v>
      </c>
      <c r="F13" s="19">
        <v>1568783670.8299999</v>
      </c>
    </row>
    <row r="14" spans="1:6" x14ac:dyDescent="0.2">
      <c r="B14" s="6" t="s">
        <v>16</v>
      </c>
      <c r="C14" s="12" t="s">
        <v>17</v>
      </c>
      <c r="D14" s="18">
        <f t="shared" si="0"/>
        <v>2042534002.29</v>
      </c>
      <c r="E14" s="19">
        <v>1220855126.6199999</v>
      </c>
      <c r="F14" s="19">
        <v>821678875.66999996</v>
      </c>
    </row>
    <row r="15" spans="1:6" x14ac:dyDescent="0.2">
      <c r="B15" s="5" t="s">
        <v>18</v>
      </c>
      <c r="C15" s="12" t="s">
        <v>19</v>
      </c>
      <c r="D15" s="18">
        <f t="shared" si="0"/>
        <v>6612822203.75</v>
      </c>
      <c r="E15" s="18">
        <f>E16+E17+E18+E19</f>
        <v>0</v>
      </c>
      <c r="F15" s="18">
        <f>F16+F17+F18+F19</f>
        <v>6612822203.75</v>
      </c>
    </row>
    <row r="16" spans="1:6" x14ac:dyDescent="0.2">
      <c r="B16" s="6" t="s">
        <v>20</v>
      </c>
      <c r="C16" s="12" t="s">
        <v>21</v>
      </c>
      <c r="D16" s="18">
        <f t="shared" si="0"/>
        <v>6036557262.3000002</v>
      </c>
      <c r="E16" s="19">
        <v>0</v>
      </c>
      <c r="F16" s="19">
        <v>6036557262.3000002</v>
      </c>
    </row>
    <row r="17" spans="2:6" x14ac:dyDescent="0.2">
      <c r="B17" s="6" t="s">
        <v>22</v>
      </c>
      <c r="C17" s="12" t="s">
        <v>23</v>
      </c>
      <c r="D17" s="18">
        <f t="shared" si="0"/>
        <v>576264941.45000005</v>
      </c>
      <c r="E17" s="19">
        <v>0</v>
      </c>
      <c r="F17" s="19">
        <v>576264941.45000005</v>
      </c>
    </row>
    <row r="18" spans="2:6" x14ac:dyDescent="0.2">
      <c r="B18" s="6" t="s">
        <v>24</v>
      </c>
      <c r="C18" s="12" t="s">
        <v>25</v>
      </c>
      <c r="D18" s="18">
        <f t="shared" si="0"/>
        <v>0</v>
      </c>
      <c r="E18" s="19">
        <v>0</v>
      </c>
      <c r="F18" s="19">
        <v>0</v>
      </c>
    </row>
    <row r="19" spans="2:6" x14ac:dyDescent="0.2">
      <c r="B19" s="6" t="s">
        <v>26</v>
      </c>
      <c r="C19" s="12" t="s">
        <v>27</v>
      </c>
      <c r="D19" s="18">
        <f t="shared" si="0"/>
        <v>0</v>
      </c>
      <c r="E19" s="19">
        <v>0</v>
      </c>
      <c r="F19" s="19">
        <v>0</v>
      </c>
    </row>
    <row r="20" spans="2:6" x14ac:dyDescent="0.2">
      <c r="B20" s="5" t="s">
        <v>28</v>
      </c>
      <c r="C20" s="12" t="s">
        <v>29</v>
      </c>
      <c r="D20" s="18">
        <f t="shared" si="0"/>
        <v>58455404995.860001</v>
      </c>
      <c r="E20" s="18">
        <f>E21+E22+E25+E26+E27+E28</f>
        <v>0</v>
      </c>
      <c r="F20" s="18">
        <f>F21+F22+F25+F26+F27+F28</f>
        <v>58455404995.860001</v>
      </c>
    </row>
    <row r="21" spans="2:6" x14ac:dyDescent="0.2">
      <c r="B21" s="6" t="s">
        <v>30</v>
      </c>
      <c r="C21" s="12" t="s">
        <v>31</v>
      </c>
      <c r="D21" s="18">
        <f t="shared" si="0"/>
        <v>3935041447.71</v>
      </c>
      <c r="E21" s="19">
        <v>0</v>
      </c>
      <c r="F21" s="19">
        <v>3935041447.71</v>
      </c>
    </row>
    <row r="22" spans="2:6" x14ac:dyDescent="0.2">
      <c r="B22" s="6" t="s">
        <v>32</v>
      </c>
      <c r="C22" s="12" t="s">
        <v>33</v>
      </c>
      <c r="D22" s="18">
        <f t="shared" si="0"/>
        <v>49728785147.110001</v>
      </c>
      <c r="E22" s="18">
        <f>E23+E24</f>
        <v>0</v>
      </c>
      <c r="F22" s="18">
        <f>F23+F24</f>
        <v>49728785147.110001</v>
      </c>
    </row>
    <row r="23" spans="2:6" x14ac:dyDescent="0.2">
      <c r="B23" s="7" t="s">
        <v>34</v>
      </c>
      <c r="C23" s="12" t="s">
        <v>35</v>
      </c>
      <c r="D23" s="18">
        <f t="shared" si="0"/>
        <v>18849690236.419998</v>
      </c>
      <c r="E23" s="19">
        <v>0</v>
      </c>
      <c r="F23" s="19">
        <v>18849690236.419998</v>
      </c>
    </row>
    <row r="24" spans="2:6" x14ac:dyDescent="0.2">
      <c r="B24" s="7" t="s">
        <v>36</v>
      </c>
      <c r="C24" s="12" t="s">
        <v>37</v>
      </c>
      <c r="D24" s="18">
        <f t="shared" si="0"/>
        <v>30879094910.689999</v>
      </c>
      <c r="E24" s="19"/>
      <c r="F24" s="19">
        <v>30879094910.689999</v>
      </c>
    </row>
    <row r="25" spans="2:6" x14ac:dyDescent="0.2">
      <c r="B25" s="6" t="s">
        <v>38</v>
      </c>
      <c r="C25" s="12" t="s">
        <v>39</v>
      </c>
      <c r="D25" s="18">
        <f t="shared" si="0"/>
        <v>0</v>
      </c>
      <c r="E25" s="19">
        <v>0</v>
      </c>
      <c r="F25" s="19">
        <v>0</v>
      </c>
    </row>
    <row r="26" spans="2:6" x14ac:dyDescent="0.2">
      <c r="B26" s="6" t="s">
        <v>40</v>
      </c>
      <c r="C26" s="12" t="s">
        <v>41</v>
      </c>
      <c r="D26" s="18">
        <f t="shared" si="0"/>
        <v>1455501861.1099999</v>
      </c>
      <c r="E26" s="19">
        <v>0</v>
      </c>
      <c r="F26" s="19">
        <v>1455501861.1099999</v>
      </c>
    </row>
    <row r="27" spans="2:6" x14ac:dyDescent="0.2">
      <c r="B27" s="6" t="s">
        <v>42</v>
      </c>
      <c r="C27" s="12" t="s">
        <v>43</v>
      </c>
      <c r="D27" s="18">
        <f t="shared" si="0"/>
        <v>3198141038.9000001</v>
      </c>
      <c r="E27" s="19">
        <v>0</v>
      </c>
      <c r="F27" s="19">
        <v>3198141038.9000001</v>
      </c>
    </row>
    <row r="28" spans="2:6" x14ac:dyDescent="0.2">
      <c r="B28" s="6" t="s">
        <v>44</v>
      </c>
      <c r="C28" s="12" t="s">
        <v>45</v>
      </c>
      <c r="D28" s="18">
        <f t="shared" si="0"/>
        <v>137935501.03</v>
      </c>
      <c r="E28" s="19">
        <v>0</v>
      </c>
      <c r="F28" s="19">
        <v>137935501.03</v>
      </c>
    </row>
    <row r="29" spans="2:6" x14ac:dyDescent="0.2">
      <c r="B29" s="5" t="s">
        <v>46</v>
      </c>
      <c r="C29" s="12" t="s">
        <v>47</v>
      </c>
      <c r="D29" s="18">
        <f t="shared" si="0"/>
        <v>0</v>
      </c>
      <c r="E29" s="19">
        <v>0</v>
      </c>
      <c r="F29" s="19">
        <v>0</v>
      </c>
    </row>
    <row r="30" spans="2:6" x14ac:dyDescent="0.2">
      <c r="B30" s="4" t="s">
        <v>48</v>
      </c>
      <c r="C30" s="12" t="s">
        <v>49</v>
      </c>
      <c r="D30" s="18">
        <f t="shared" si="0"/>
        <v>8998863671.6100006</v>
      </c>
      <c r="E30" s="19">
        <v>0</v>
      </c>
      <c r="F30" s="19">
        <v>8998863671.6100006</v>
      </c>
    </row>
    <row r="31" spans="2:6" x14ac:dyDescent="0.2">
      <c r="B31" s="4" t="s">
        <v>50</v>
      </c>
      <c r="C31" s="12" t="s">
        <v>51</v>
      </c>
      <c r="D31" s="18">
        <f t="shared" si="0"/>
        <v>8800260501.2600002</v>
      </c>
      <c r="E31" s="18">
        <f>E32+E35+E36</f>
        <v>453379889.77000004</v>
      </c>
      <c r="F31" s="18">
        <f>F32+F35+F36</f>
        <v>8346880611.4899998</v>
      </c>
    </row>
    <row r="32" spans="2:6" x14ac:dyDescent="0.2">
      <c r="B32" s="5" t="s">
        <v>52</v>
      </c>
      <c r="C32" s="12" t="s">
        <v>53</v>
      </c>
      <c r="D32" s="18">
        <f t="shared" si="0"/>
        <v>2156112942.0900002</v>
      </c>
      <c r="E32" s="18">
        <f>E33+E34</f>
        <v>453379889.77000004</v>
      </c>
      <c r="F32" s="18">
        <f>F33+F34</f>
        <v>1702733052.3199999</v>
      </c>
    </row>
    <row r="33" spans="2:6" x14ac:dyDescent="0.2">
      <c r="B33" s="6" t="s">
        <v>54</v>
      </c>
      <c r="C33" s="12" t="s">
        <v>55</v>
      </c>
      <c r="D33" s="18">
        <f t="shared" si="0"/>
        <v>2092638287.3899999</v>
      </c>
      <c r="E33" s="19">
        <v>413922122.79000002</v>
      </c>
      <c r="F33" s="19">
        <v>1678716164.5999999</v>
      </c>
    </row>
    <row r="34" spans="2:6" x14ac:dyDescent="0.2">
      <c r="B34" s="6" t="s">
        <v>56</v>
      </c>
      <c r="C34" s="12" t="s">
        <v>57</v>
      </c>
      <c r="D34" s="18">
        <f t="shared" si="0"/>
        <v>63474654.699999996</v>
      </c>
      <c r="E34" s="19">
        <v>39457766.979999997</v>
      </c>
      <c r="F34" s="19">
        <v>24016887.719999999</v>
      </c>
    </row>
    <row r="35" spans="2:6" x14ac:dyDescent="0.2">
      <c r="B35" s="5" t="s">
        <v>58</v>
      </c>
      <c r="C35" s="12" t="s">
        <v>59</v>
      </c>
      <c r="D35" s="18">
        <f t="shared" si="0"/>
        <v>28325649.829999998</v>
      </c>
      <c r="E35" s="19">
        <v>0</v>
      </c>
      <c r="F35" s="19">
        <v>28325649.829999998</v>
      </c>
    </row>
    <row r="36" spans="2:6" x14ac:dyDescent="0.2">
      <c r="B36" s="5" t="s">
        <v>60</v>
      </c>
      <c r="C36" s="12" t="s">
        <v>61</v>
      </c>
      <c r="D36" s="18">
        <f t="shared" si="0"/>
        <v>6615821909.3400002</v>
      </c>
      <c r="E36" s="19">
        <v>0</v>
      </c>
      <c r="F36" s="19">
        <v>6615821909.3400002</v>
      </c>
    </row>
    <row r="37" spans="2:6" x14ac:dyDescent="0.2">
      <c r="B37" s="6" t="s">
        <v>62</v>
      </c>
      <c r="C37" s="12" t="s">
        <v>63</v>
      </c>
      <c r="D37" s="18">
        <f t="shared" si="0"/>
        <v>5258211744.8599997</v>
      </c>
      <c r="E37" s="19"/>
      <c r="F37" s="19">
        <v>5258211744.8599997</v>
      </c>
    </row>
    <row r="38" spans="2:6" x14ac:dyDescent="0.2">
      <c r="B38" s="4" t="s">
        <v>64</v>
      </c>
      <c r="C38" s="12" t="s">
        <v>65</v>
      </c>
      <c r="D38" s="18">
        <f t="shared" si="0"/>
        <v>1801580972.23</v>
      </c>
      <c r="E38" s="18">
        <f>E39+E40+E41</f>
        <v>746440808.5</v>
      </c>
      <c r="F38" s="18">
        <f>F39+F40+F41</f>
        <v>1055140163.73</v>
      </c>
    </row>
    <row r="39" spans="2:6" x14ac:dyDescent="0.2">
      <c r="B39" s="5" t="s">
        <v>66</v>
      </c>
      <c r="C39" s="12" t="s">
        <v>67</v>
      </c>
      <c r="D39" s="18">
        <f t="shared" si="0"/>
        <v>1555444500.9400001</v>
      </c>
      <c r="E39" s="19">
        <v>746440808.5</v>
      </c>
      <c r="F39" s="19">
        <v>809003692.44000006</v>
      </c>
    </row>
    <row r="40" spans="2:6" x14ac:dyDescent="0.2">
      <c r="B40" s="5" t="s">
        <v>68</v>
      </c>
      <c r="C40" s="12" t="s">
        <v>69</v>
      </c>
      <c r="D40" s="18">
        <f t="shared" si="0"/>
        <v>246136471.28999999</v>
      </c>
      <c r="E40" s="19">
        <v>0</v>
      </c>
      <c r="F40" s="19">
        <v>246136471.28999999</v>
      </c>
    </row>
    <row r="41" spans="2:6" x14ac:dyDescent="0.2">
      <c r="B41" s="5" t="s">
        <v>70</v>
      </c>
      <c r="C41" s="12" t="s">
        <v>71</v>
      </c>
      <c r="D41" s="18">
        <f t="shared" si="0"/>
        <v>0</v>
      </c>
      <c r="E41" s="19">
        <v>0</v>
      </c>
      <c r="F41" s="19">
        <v>0</v>
      </c>
    </row>
    <row r="42" spans="2:6" x14ac:dyDescent="0.2">
      <c r="B42" s="4" t="s">
        <v>72</v>
      </c>
      <c r="C42" s="12" t="s">
        <v>73</v>
      </c>
      <c r="D42" s="18">
        <f t="shared" si="0"/>
        <v>12646299412.560001</v>
      </c>
      <c r="E42" s="18">
        <f>E43+E44+E47</f>
        <v>0</v>
      </c>
      <c r="F42" s="18">
        <f>F43+F44+F47</f>
        <v>12646299412.560001</v>
      </c>
    </row>
    <row r="43" spans="2:6" x14ac:dyDescent="0.2">
      <c r="B43" s="5" t="s">
        <v>74</v>
      </c>
      <c r="C43" s="12" t="s">
        <v>75</v>
      </c>
      <c r="D43" s="18">
        <f t="shared" si="0"/>
        <v>0</v>
      </c>
      <c r="E43" s="19">
        <v>0</v>
      </c>
      <c r="F43" s="19">
        <v>0</v>
      </c>
    </row>
    <row r="44" spans="2:6" x14ac:dyDescent="0.2">
      <c r="B44" s="5" t="s">
        <v>76</v>
      </c>
      <c r="C44" s="12" t="s">
        <v>77</v>
      </c>
      <c r="D44" s="18">
        <f t="shared" si="0"/>
        <v>9283606112.1100006</v>
      </c>
      <c r="E44" s="18">
        <f>E45+E46</f>
        <v>0</v>
      </c>
      <c r="F44" s="18">
        <f>F45+F46</f>
        <v>9283606112.1100006</v>
      </c>
    </row>
    <row r="45" spans="2:6" x14ac:dyDescent="0.2">
      <c r="B45" s="6" t="s">
        <v>78</v>
      </c>
      <c r="C45" s="12" t="s">
        <v>79</v>
      </c>
      <c r="D45" s="18">
        <f t="shared" si="0"/>
        <v>7567616782.6000004</v>
      </c>
      <c r="E45" s="19">
        <v>0</v>
      </c>
      <c r="F45" s="19">
        <v>7567616782.6000004</v>
      </c>
    </row>
    <row r="46" spans="2:6" x14ac:dyDescent="0.2">
      <c r="B46" s="6" t="s">
        <v>80</v>
      </c>
      <c r="C46" s="12" t="s">
        <v>81</v>
      </c>
      <c r="D46" s="18">
        <f t="shared" si="0"/>
        <v>1715989329.51</v>
      </c>
      <c r="E46" s="19">
        <v>0</v>
      </c>
      <c r="F46" s="19">
        <v>1715989329.51</v>
      </c>
    </row>
    <row r="47" spans="2:6" x14ac:dyDescent="0.2">
      <c r="B47" s="5" t="s">
        <v>82</v>
      </c>
      <c r="C47" s="12" t="s">
        <v>83</v>
      </c>
      <c r="D47" s="18">
        <f t="shared" si="0"/>
        <v>3362693300.4499998</v>
      </c>
      <c r="E47" s="19">
        <v>0</v>
      </c>
      <c r="F47" s="19">
        <v>3362693300.4499998</v>
      </c>
    </row>
    <row r="48" spans="2:6" x14ac:dyDescent="0.2">
      <c r="B48" s="6" t="s">
        <v>84</v>
      </c>
      <c r="C48" s="12" t="s">
        <v>85</v>
      </c>
      <c r="D48" s="18">
        <f t="shared" si="0"/>
        <v>458284147.29000002</v>
      </c>
      <c r="E48" s="19">
        <v>0</v>
      </c>
      <c r="F48" s="19">
        <v>458284147.29000002</v>
      </c>
    </row>
  </sheetData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53"/>
  <sheetViews>
    <sheetView workbookViewId="0">
      <pane xSplit="3" ySplit="7" topLeftCell="D8" activePane="bottomRight" state="frozen"/>
      <selection pane="topRight"/>
      <selection pane="bottomLeft"/>
      <selection pane="bottomRight" activeCell="F1" sqref="F1"/>
    </sheetView>
  </sheetViews>
  <sheetFormatPr defaultColWidth="8.77734375" defaultRowHeight="10.199999999999999" x14ac:dyDescent="0.2"/>
  <cols>
    <col min="1" max="1" width="8.77734375" style="3"/>
    <col min="2" max="2" width="52.21875" style="3" bestFit="1" customWidth="1"/>
    <col min="3" max="3" width="8.6640625" style="3" customWidth="1"/>
    <col min="4" max="6" width="16.6640625" style="3" customWidth="1"/>
    <col min="7" max="16384" width="8.77734375" style="3"/>
  </cols>
  <sheetData>
    <row r="1" spans="1:6" ht="12" x14ac:dyDescent="0.25">
      <c r="A1" s="8" t="s">
        <v>86</v>
      </c>
      <c r="F1" s="16"/>
    </row>
    <row r="5" spans="1:6" s="17" customFormat="1" x14ac:dyDescent="0.3"/>
    <row r="6" spans="1:6" s="17" customFormat="1" x14ac:dyDescent="0.3">
      <c r="D6" s="14" t="s">
        <v>87</v>
      </c>
      <c r="E6" s="14" t="s">
        <v>88</v>
      </c>
      <c r="F6" s="14" t="s">
        <v>89</v>
      </c>
    </row>
    <row r="7" spans="1:6" x14ac:dyDescent="0.2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">
      <c r="B8" s="2" t="s">
        <v>90</v>
      </c>
      <c r="C8" s="12" t="s">
        <v>4</v>
      </c>
      <c r="D8" s="15" t="s">
        <v>142</v>
      </c>
      <c r="E8" s="15" t="s">
        <v>142</v>
      </c>
      <c r="F8" s="18">
        <f>F9+F19+F20+F34+F35+F39+F40+F50</f>
        <v>98792758529.509995</v>
      </c>
    </row>
    <row r="9" spans="1:6" x14ac:dyDescent="0.2">
      <c r="B9" s="4" t="s">
        <v>91</v>
      </c>
      <c r="C9" s="12" t="s">
        <v>5</v>
      </c>
      <c r="D9" s="15" t="s">
        <v>142</v>
      </c>
      <c r="E9" s="15" t="s">
        <v>142</v>
      </c>
      <c r="F9" s="18">
        <f>F10+F12+F13+F14+F16+F17+F18</f>
        <v>16797826054.73</v>
      </c>
    </row>
    <row r="10" spans="1:6" x14ac:dyDescent="0.2">
      <c r="B10" s="5" t="s">
        <v>92</v>
      </c>
      <c r="C10" s="12" t="s">
        <v>6</v>
      </c>
      <c r="D10" s="15" t="s">
        <v>142</v>
      </c>
      <c r="E10" s="15" t="s">
        <v>142</v>
      </c>
      <c r="F10" s="19">
        <v>4302129000</v>
      </c>
    </row>
    <row r="11" spans="1:6" x14ac:dyDescent="0.2">
      <c r="B11" s="6" t="s">
        <v>93</v>
      </c>
      <c r="C11" s="12" t="s">
        <v>11</v>
      </c>
      <c r="D11" s="15" t="s">
        <v>142</v>
      </c>
      <c r="E11" s="15" t="s">
        <v>142</v>
      </c>
      <c r="F11" s="19">
        <v>0</v>
      </c>
    </row>
    <row r="12" spans="1:6" x14ac:dyDescent="0.2">
      <c r="B12" s="5" t="s">
        <v>94</v>
      </c>
      <c r="C12" s="12" t="s">
        <v>13</v>
      </c>
      <c r="D12" s="15" t="s">
        <v>142</v>
      </c>
      <c r="E12" s="15" t="s">
        <v>142</v>
      </c>
      <c r="F12" s="19">
        <v>134039366.06999999</v>
      </c>
    </row>
    <row r="13" spans="1:6" x14ac:dyDescent="0.2">
      <c r="B13" s="5" t="s">
        <v>95</v>
      </c>
      <c r="C13" s="12" t="s">
        <v>15</v>
      </c>
      <c r="D13" s="15" t="s">
        <v>142</v>
      </c>
      <c r="E13" s="15" t="s">
        <v>142</v>
      </c>
      <c r="F13" s="19">
        <v>0</v>
      </c>
    </row>
    <row r="14" spans="1:6" x14ac:dyDescent="0.2">
      <c r="B14" s="5" t="s">
        <v>96</v>
      </c>
      <c r="C14" s="12" t="s">
        <v>17</v>
      </c>
      <c r="D14" s="15" t="s">
        <v>142</v>
      </c>
      <c r="E14" s="15" t="s">
        <v>142</v>
      </c>
      <c r="F14" s="19">
        <v>-65843629.189999998</v>
      </c>
    </row>
    <row r="15" spans="1:6" x14ac:dyDescent="0.2">
      <c r="B15" s="6" t="s">
        <v>97</v>
      </c>
      <c r="C15" s="12" t="s">
        <v>19</v>
      </c>
      <c r="D15" s="15" t="s">
        <v>142</v>
      </c>
      <c r="E15" s="15" t="s">
        <v>142</v>
      </c>
      <c r="F15" s="19">
        <v>41752638.32</v>
      </c>
    </row>
    <row r="16" spans="1:6" x14ac:dyDescent="0.2">
      <c r="B16" s="5" t="s">
        <v>98</v>
      </c>
      <c r="C16" s="12" t="s">
        <v>21</v>
      </c>
      <c r="D16" s="15" t="s">
        <v>142</v>
      </c>
      <c r="E16" s="15" t="s">
        <v>142</v>
      </c>
      <c r="F16" s="19">
        <v>155916740.72</v>
      </c>
    </row>
    <row r="17" spans="2:6" x14ac:dyDescent="0.2">
      <c r="B17" s="5" t="s">
        <v>99</v>
      </c>
      <c r="C17" s="12" t="s">
        <v>23</v>
      </c>
      <c r="D17" s="15" t="s">
        <v>142</v>
      </c>
      <c r="E17" s="15" t="s">
        <v>142</v>
      </c>
      <c r="F17" s="19">
        <v>8538536522.1300001</v>
      </c>
    </row>
    <row r="18" spans="2:6" x14ac:dyDescent="0.2">
      <c r="B18" s="5" t="s">
        <v>100</v>
      </c>
      <c r="C18" s="12" t="s">
        <v>25</v>
      </c>
      <c r="D18" s="15" t="s">
        <v>142</v>
      </c>
      <c r="E18" s="15" t="s">
        <v>142</v>
      </c>
      <c r="F18" s="19">
        <v>3733048055</v>
      </c>
    </row>
    <row r="19" spans="2:6" x14ac:dyDescent="0.2">
      <c r="B19" s="4" t="s">
        <v>101</v>
      </c>
      <c r="C19" s="12" t="s">
        <v>27</v>
      </c>
      <c r="D19" s="15" t="s">
        <v>142</v>
      </c>
      <c r="E19" s="15" t="s">
        <v>142</v>
      </c>
      <c r="F19" s="19">
        <v>557000821.91999996</v>
      </c>
    </row>
    <row r="20" spans="2:6" x14ac:dyDescent="0.2">
      <c r="B20" s="4" t="s">
        <v>102</v>
      </c>
      <c r="C20" s="12" t="s">
        <v>29</v>
      </c>
      <c r="D20" s="18">
        <f t="shared" ref="D20:D34" si="0">F20+E20</f>
        <v>67643991153.07</v>
      </c>
      <c r="E20" s="18">
        <f>E21+E24+E25+E28+E31</f>
        <v>9401630511.75</v>
      </c>
      <c r="F20" s="18">
        <f>F21+F24+F25+F28+F31</f>
        <v>58242360641.32</v>
      </c>
    </row>
    <row r="21" spans="2:6" x14ac:dyDescent="0.2">
      <c r="B21" s="5" t="s">
        <v>103</v>
      </c>
      <c r="C21" s="12" t="s">
        <v>31</v>
      </c>
      <c r="D21" s="18">
        <f t="shared" si="0"/>
        <v>7637904122.8199997</v>
      </c>
      <c r="E21" s="18">
        <f>E22+E23</f>
        <v>1334316186.95</v>
      </c>
      <c r="F21" s="18">
        <f>F22+F23</f>
        <v>6303587935.8699999</v>
      </c>
    </row>
    <row r="22" spans="2:6" x14ac:dyDescent="0.2">
      <c r="B22" s="6" t="s">
        <v>104</v>
      </c>
      <c r="C22" s="12" t="s">
        <v>33</v>
      </c>
      <c r="D22" s="18">
        <f t="shared" si="0"/>
        <v>183644639.19</v>
      </c>
      <c r="E22" s="19">
        <v>0</v>
      </c>
      <c r="F22" s="19">
        <v>183644639.19</v>
      </c>
    </row>
    <row r="23" spans="2:6" x14ac:dyDescent="0.2">
      <c r="B23" s="6" t="s">
        <v>105</v>
      </c>
      <c r="C23" s="12" t="s">
        <v>35</v>
      </c>
      <c r="D23" s="18">
        <f t="shared" si="0"/>
        <v>7454259483.6300001</v>
      </c>
      <c r="E23" s="19">
        <v>1334316186.95</v>
      </c>
      <c r="F23" s="19">
        <v>6119943296.6800003</v>
      </c>
    </row>
    <row r="24" spans="2:6" x14ac:dyDescent="0.2">
      <c r="B24" s="5" t="s">
        <v>106</v>
      </c>
      <c r="C24" s="12" t="s">
        <v>37</v>
      </c>
      <c r="D24" s="18">
        <f t="shared" si="0"/>
        <v>33512661159.529999</v>
      </c>
      <c r="E24" s="19">
        <v>0</v>
      </c>
      <c r="F24" s="19">
        <v>33512661159.529999</v>
      </c>
    </row>
    <row r="25" spans="2:6" x14ac:dyDescent="0.2">
      <c r="B25" s="5" t="s">
        <v>107</v>
      </c>
      <c r="C25" s="12" t="s">
        <v>39</v>
      </c>
      <c r="D25" s="18">
        <f t="shared" si="0"/>
        <v>20857372698.299999</v>
      </c>
      <c r="E25" s="18">
        <f>E26+E27</f>
        <v>7949084601.7999992</v>
      </c>
      <c r="F25" s="18">
        <f>F26+F27</f>
        <v>12908288096.5</v>
      </c>
    </row>
    <row r="26" spans="2:6" x14ac:dyDescent="0.2">
      <c r="B26" s="6" t="s">
        <v>108</v>
      </c>
      <c r="C26" s="12" t="s">
        <v>41</v>
      </c>
      <c r="D26" s="18">
        <f t="shared" si="0"/>
        <v>4739660299.1399994</v>
      </c>
      <c r="E26" s="19">
        <v>1261412697.1900001</v>
      </c>
      <c r="F26" s="19">
        <v>3478247601.9499998</v>
      </c>
    </row>
    <row r="27" spans="2:6" x14ac:dyDescent="0.2">
      <c r="B27" s="6" t="s">
        <v>109</v>
      </c>
      <c r="C27" s="12" t="s">
        <v>43</v>
      </c>
      <c r="D27" s="18">
        <f t="shared" si="0"/>
        <v>16117712399.16</v>
      </c>
      <c r="E27" s="19">
        <v>6687671904.6099997</v>
      </c>
      <c r="F27" s="19">
        <v>9430040494.5499992</v>
      </c>
    </row>
    <row r="28" spans="2:6" x14ac:dyDescent="0.2">
      <c r="B28" s="5" t="s">
        <v>110</v>
      </c>
      <c r="C28" s="12" t="s">
        <v>45</v>
      </c>
      <c r="D28" s="18">
        <f t="shared" si="0"/>
        <v>3721873671.4200001</v>
      </c>
      <c r="E28" s="18">
        <f>E29+E30</f>
        <v>118229723</v>
      </c>
      <c r="F28" s="18">
        <f>F29+F30</f>
        <v>3603643948.4200001</v>
      </c>
    </row>
    <row r="29" spans="2:6" x14ac:dyDescent="0.2">
      <c r="B29" s="6" t="s">
        <v>111</v>
      </c>
      <c r="C29" s="12" t="s">
        <v>47</v>
      </c>
      <c r="D29" s="18">
        <f t="shared" si="0"/>
        <v>3413389581.1500001</v>
      </c>
      <c r="E29" s="19">
        <v>0</v>
      </c>
      <c r="F29" s="19">
        <v>3413389581.1500001</v>
      </c>
    </row>
    <row r="30" spans="2:6" x14ac:dyDescent="0.2">
      <c r="B30" s="6" t="s">
        <v>112</v>
      </c>
      <c r="C30" s="12" t="s">
        <v>49</v>
      </c>
      <c r="D30" s="18">
        <f t="shared" si="0"/>
        <v>308484090.26999998</v>
      </c>
      <c r="E30" s="19">
        <v>118229723</v>
      </c>
      <c r="F30" s="19">
        <v>190254367.27000001</v>
      </c>
    </row>
    <row r="31" spans="2:6" x14ac:dyDescent="0.2">
      <c r="B31" s="5" t="s">
        <v>113</v>
      </c>
      <c r="C31" s="12" t="s">
        <v>51</v>
      </c>
      <c r="D31" s="18">
        <f t="shared" si="0"/>
        <v>1914179501</v>
      </c>
      <c r="E31" s="18">
        <f>E32+E33</f>
        <v>0</v>
      </c>
      <c r="F31" s="18">
        <f>F32+F33</f>
        <v>1914179501</v>
      </c>
    </row>
    <row r="32" spans="2:6" x14ac:dyDescent="0.2">
      <c r="B32" s="6" t="s">
        <v>114</v>
      </c>
      <c r="C32" s="12" t="s">
        <v>53</v>
      </c>
      <c r="D32" s="18">
        <f t="shared" si="0"/>
        <v>1913594124</v>
      </c>
      <c r="E32" s="19"/>
      <c r="F32" s="19">
        <v>1913594124</v>
      </c>
    </row>
    <row r="33" spans="2:6" x14ac:dyDescent="0.2">
      <c r="B33" s="6" t="s">
        <v>115</v>
      </c>
      <c r="C33" s="12" t="s">
        <v>55</v>
      </c>
      <c r="D33" s="18">
        <f t="shared" si="0"/>
        <v>585377</v>
      </c>
      <c r="E33" s="19">
        <v>0</v>
      </c>
      <c r="F33" s="19">
        <v>585377</v>
      </c>
    </row>
    <row r="34" spans="2:6" x14ac:dyDescent="0.2">
      <c r="B34" s="4" t="s">
        <v>116</v>
      </c>
      <c r="C34" s="12" t="s">
        <v>57</v>
      </c>
      <c r="D34" s="18">
        <f t="shared" si="0"/>
        <v>8998863671.6200008</v>
      </c>
      <c r="E34" s="19">
        <v>0</v>
      </c>
      <c r="F34" s="19">
        <v>8998863671.6200008</v>
      </c>
    </row>
    <row r="35" spans="2:6" x14ac:dyDescent="0.2">
      <c r="B35" s="4" t="s">
        <v>117</v>
      </c>
      <c r="C35" s="12" t="s">
        <v>59</v>
      </c>
      <c r="D35" s="15" t="s">
        <v>142</v>
      </c>
      <c r="E35" s="15" t="s">
        <v>142</v>
      </c>
      <c r="F35" s="18">
        <f>F36+F37+F38</f>
        <v>395080121</v>
      </c>
    </row>
    <row r="36" spans="2:6" x14ac:dyDescent="0.2">
      <c r="B36" s="5" t="s">
        <v>118</v>
      </c>
      <c r="C36" s="12" t="s">
        <v>61</v>
      </c>
      <c r="D36" s="15" t="s">
        <v>142</v>
      </c>
      <c r="E36" s="15" t="s">
        <v>142</v>
      </c>
      <c r="F36" s="19">
        <v>105034421</v>
      </c>
    </row>
    <row r="37" spans="2:6" x14ac:dyDescent="0.2">
      <c r="B37" s="5" t="s">
        <v>119</v>
      </c>
      <c r="C37" s="12" t="s">
        <v>63</v>
      </c>
      <c r="D37" s="15" t="s">
        <v>142</v>
      </c>
      <c r="E37" s="15" t="s">
        <v>142</v>
      </c>
      <c r="F37" s="19">
        <v>0</v>
      </c>
    </row>
    <row r="38" spans="2:6" x14ac:dyDescent="0.2">
      <c r="B38" s="5" t="s">
        <v>120</v>
      </c>
      <c r="C38" s="12" t="s">
        <v>65</v>
      </c>
      <c r="D38" s="15" t="s">
        <v>142</v>
      </c>
      <c r="E38" s="15" t="s">
        <v>142</v>
      </c>
      <c r="F38" s="19">
        <v>290045700</v>
      </c>
    </row>
    <row r="39" spans="2:6" x14ac:dyDescent="0.2">
      <c r="B39" s="4" t="s">
        <v>121</v>
      </c>
      <c r="C39" s="12" t="s">
        <v>67</v>
      </c>
      <c r="D39" s="15" t="s">
        <v>142</v>
      </c>
      <c r="E39" s="15" t="s">
        <v>142</v>
      </c>
      <c r="F39" s="19">
        <v>4414025515.3699999</v>
      </c>
    </row>
    <row r="40" spans="2:6" x14ac:dyDescent="0.2">
      <c r="B40" s="4" t="s">
        <v>122</v>
      </c>
      <c r="C40" s="12" t="s">
        <v>69</v>
      </c>
      <c r="D40" s="15" t="s">
        <v>142</v>
      </c>
      <c r="E40" s="15" t="s">
        <v>142</v>
      </c>
      <c r="F40" s="18">
        <f>F41+F42+F43+F45+F46+F48+F49</f>
        <v>6017976204.4699993</v>
      </c>
    </row>
    <row r="41" spans="2:6" x14ac:dyDescent="0.2">
      <c r="B41" s="5" t="s">
        <v>123</v>
      </c>
      <c r="C41" s="12" t="s">
        <v>71</v>
      </c>
      <c r="D41" s="15" t="s">
        <v>142</v>
      </c>
      <c r="E41" s="15" t="s">
        <v>142</v>
      </c>
      <c r="F41" s="19">
        <v>4917586277.6199999</v>
      </c>
    </row>
    <row r="42" spans="2:6" x14ac:dyDescent="0.2">
      <c r="B42" s="5" t="s">
        <v>124</v>
      </c>
      <c r="C42" s="12" t="s">
        <v>73</v>
      </c>
      <c r="D42" s="15" t="s">
        <v>142</v>
      </c>
      <c r="E42" s="15" t="s">
        <v>142</v>
      </c>
      <c r="F42" s="19">
        <v>150531890.65000001</v>
      </c>
    </row>
    <row r="43" spans="2:6" x14ac:dyDescent="0.2">
      <c r="B43" s="5" t="s">
        <v>125</v>
      </c>
      <c r="C43" s="12" t="s">
        <v>75</v>
      </c>
      <c r="D43" s="15" t="s">
        <v>142</v>
      </c>
      <c r="E43" s="15" t="s">
        <v>142</v>
      </c>
      <c r="F43" s="19">
        <v>0</v>
      </c>
    </row>
    <row r="44" spans="2:6" x14ac:dyDescent="0.2">
      <c r="B44" s="6" t="s">
        <v>126</v>
      </c>
      <c r="C44" s="12" t="s">
        <v>77</v>
      </c>
      <c r="D44" s="15" t="s">
        <v>142</v>
      </c>
      <c r="E44" s="15" t="s">
        <v>142</v>
      </c>
      <c r="F44" s="19">
        <v>0</v>
      </c>
    </row>
    <row r="45" spans="2:6" x14ac:dyDescent="0.2">
      <c r="B45" s="5" t="s">
        <v>127</v>
      </c>
      <c r="C45" s="12" t="s">
        <v>79</v>
      </c>
      <c r="D45" s="15" t="s">
        <v>142</v>
      </c>
      <c r="E45" s="15" t="s">
        <v>142</v>
      </c>
      <c r="F45" s="19">
        <v>739684.08</v>
      </c>
    </row>
    <row r="46" spans="2:6" x14ac:dyDescent="0.2">
      <c r="B46" s="5" t="s">
        <v>128</v>
      </c>
      <c r="C46" s="12" t="s">
        <v>81</v>
      </c>
      <c r="D46" s="15" t="s">
        <v>142</v>
      </c>
      <c r="E46" s="15" t="s">
        <v>142</v>
      </c>
      <c r="F46" s="19">
        <v>949118352.12</v>
      </c>
    </row>
    <row r="47" spans="2:6" x14ac:dyDescent="0.2">
      <c r="B47" s="6" t="s">
        <v>129</v>
      </c>
      <c r="C47" s="12" t="s">
        <v>83</v>
      </c>
      <c r="D47" s="15" t="s">
        <v>142</v>
      </c>
      <c r="E47" s="15" t="s">
        <v>142</v>
      </c>
      <c r="F47" s="19">
        <v>225525966.94999999</v>
      </c>
    </row>
    <row r="48" spans="2:6" x14ac:dyDescent="0.2">
      <c r="B48" s="5" t="s">
        <v>130</v>
      </c>
      <c r="C48" s="12" t="s">
        <v>85</v>
      </c>
      <c r="D48" s="15" t="s">
        <v>142</v>
      </c>
      <c r="E48" s="15" t="s">
        <v>142</v>
      </c>
      <c r="F48" s="19">
        <v>0</v>
      </c>
    </row>
    <row r="49" spans="2:6" x14ac:dyDescent="0.2">
      <c r="B49" s="5" t="s">
        <v>131</v>
      </c>
      <c r="C49" s="12" t="s">
        <v>132</v>
      </c>
      <c r="D49" s="15" t="s">
        <v>142</v>
      </c>
      <c r="E49" s="15" t="s">
        <v>142</v>
      </c>
      <c r="F49" s="19">
        <v>0</v>
      </c>
    </row>
    <row r="50" spans="2:6" x14ac:dyDescent="0.2">
      <c r="B50" s="4" t="s">
        <v>133</v>
      </c>
      <c r="C50" s="12" t="s">
        <v>134</v>
      </c>
      <c r="D50" s="15" t="s">
        <v>142</v>
      </c>
      <c r="E50" s="15" t="s">
        <v>142</v>
      </c>
      <c r="F50" s="18">
        <f>F51+F52</f>
        <v>3369625499.0799999</v>
      </c>
    </row>
    <row r="51" spans="2:6" x14ac:dyDescent="0.2">
      <c r="B51" s="5" t="s">
        <v>135</v>
      </c>
      <c r="C51" s="12" t="s">
        <v>136</v>
      </c>
      <c r="D51" s="15" t="s">
        <v>142</v>
      </c>
      <c r="E51" s="15" t="s">
        <v>142</v>
      </c>
      <c r="F51" s="19">
        <v>894731498.99000001</v>
      </c>
    </row>
    <row r="52" spans="2:6" x14ac:dyDescent="0.2">
      <c r="B52" s="5" t="s">
        <v>137</v>
      </c>
      <c r="C52" s="12" t="s">
        <v>138</v>
      </c>
      <c r="D52" s="15" t="s">
        <v>142</v>
      </c>
      <c r="E52" s="15" t="s">
        <v>142</v>
      </c>
      <c r="F52" s="19">
        <v>2474894000.0900002</v>
      </c>
    </row>
    <row r="53" spans="2:6" x14ac:dyDescent="0.2">
      <c r="B53" s="6" t="s">
        <v>139</v>
      </c>
      <c r="C53" s="12" t="s">
        <v>140</v>
      </c>
      <c r="D53" s="15" t="s">
        <v>142</v>
      </c>
      <c r="E53" s="15" t="s">
        <v>142</v>
      </c>
      <c r="F53" s="19">
        <v>2474894499.5900002</v>
      </c>
    </row>
  </sheetData>
  <pageMargins left="0" right="0" top="0" bottom="0" header="0" footer="0"/>
  <pageSetup paperSize="9" fitToHeight="0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6" ma:contentTypeDescription="Create a new document." ma:contentTypeScope="" ma:versionID="84b7fc6f20d77acab2f4454628893963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94bd6fea239488c07fbf08fcca2c52b3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F74AF4-2141-4A37-8166-39C9AA9ADB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A90CE6-4907-4A51-8D7E-DF43AED4649F}"/>
</file>

<file path=customXml/itemProps3.xml><?xml version="1.0" encoding="utf-8"?>
<ds:datastoreItem xmlns:ds="http://schemas.openxmlformats.org/officeDocument/2006/customXml" ds:itemID="{1DB3366F-9480-484B-9551-73D682C526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Jež Libor</cp:lastModifiedBy>
  <dcterms:created xsi:type="dcterms:W3CDTF">2023-11-27T19:08:45Z</dcterms:created>
  <dcterms:modified xsi:type="dcterms:W3CDTF">2024-03-15T14:23:36Z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2024-03-15T14:23:18Z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2674d85e-6120-4298-873b-c05a36154269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