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phmpk1\KOOP\Pravni_usek\INFORMACE\INFORMACE O POJIŠŤOVNĚ A ZAJIŠŤOVNĚ\2024\4Q\KOOP\"/>
    </mc:Choice>
  </mc:AlternateContent>
  <xr:revisionPtr revIDLastSave="0" documentId="13_ncr:1_{509FDC22-6EAE-45E4-9898-C09B9CA151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YPO20_11" sheetId="1" r:id="rId1"/>
    <sheet name="VYPO20_12" sheetId="2" r:id="rId2"/>
    <sheet name="VYPO20_2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 s="1"/>
  <c r="D8" i="3" s="1"/>
  <c r="D7" i="3" s="1"/>
  <c r="D48" i="2"/>
  <c r="D42" i="2"/>
  <c r="D37" i="2"/>
  <c r="D32" i="2"/>
  <c r="D31" i="2"/>
  <c r="D28" i="2"/>
  <c r="D25" i="2"/>
  <c r="D24" i="2" s="1"/>
  <c r="D17" i="2"/>
  <c r="D15" i="2"/>
  <c r="D12" i="2"/>
  <c r="D9" i="2"/>
  <c r="D8" i="2"/>
  <c r="D26" i="1"/>
  <c r="D21" i="1"/>
  <c r="D18" i="1"/>
  <c r="D17" i="1"/>
  <c r="D15" i="1"/>
  <c r="D12" i="1"/>
  <c r="D9" i="1"/>
  <c r="D8" i="1" s="1"/>
  <c r="D7" i="1" s="1"/>
  <c r="D7" i="2" l="1"/>
</calcChain>
</file>

<file path=xl/sharedStrings.xml><?xml version="1.0" encoding="utf-8"?>
<sst xmlns="http://schemas.openxmlformats.org/spreadsheetml/2006/main" count="197" uniqueCount="107">
  <si>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</si>
  <si>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</si>
  <si>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</si>
  <si>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</si>
  <si>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</si>
  <si>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</si>
  <si>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</si>
  <si>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</si>
  <si>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</si>
  <si>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</si>
  <si>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</si>
  <si>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</si>
  <si>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</si>
  <si>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</si>
  <si>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</si>
  <si>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</si>
  <si>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</si>
  <si>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</si>
  <si>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</si>
  <si>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</si>
  <si>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</si>
  <si>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</si>
  <si>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</si>
  <si>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</si>
  <si>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</si>
  <si>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</si>
  <si>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</si>
  <si>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</si>
  <si>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</si>
  <si>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</si>
  <si>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</si>
  <si>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</si>
  <si>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</si>
  <si>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</si>
  <si>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</si>
  <si>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</si>
  <si>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</si>
  <si>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</si>
  <si>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</si>
  <si>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</si>
  <si>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</si>
  <si>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</si>
  <si>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</si>
  <si>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</si>
  <si>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</si>
  <si>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</si>
  <si>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</si>
  <si>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</si>
  <si>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</si>
  <si>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</si>
  <si>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</si>
  <si>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</si>
  <si>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</si>
  <si>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</si>
  <si>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</si>
  <si>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</si>
  <si>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</si>
  <si>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</si>
  <si>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</si>
  <si>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</si>
  <si>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</si>
  <si>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</si>
  <si>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</si>
  <si>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</si>
  <si>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</si>
  <si>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</si>
  <si>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</si>
  <si>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</si>
  <si>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</si>
  <si>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</si>
  <si>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</si>
  <si>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</si>
  <si>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</si>
  <si>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</si>
  <si>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</si>
  <si>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</si>
  <si>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</si>
  <si>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</si>
  <si>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</si>
  <si>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</si>
  <si>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</si>
  <si>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</si>
  <si>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</si>
  <si>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</si>
  <si>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</si>
  <si>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</si>
  <si>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</si>
  <si>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</si>
  <si>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</si>
  <si>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</si>
  <si>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</si>
  <si>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</si>
  <si>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</si>
  <si>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</si>
  <si>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</si>
  <si>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</si>
  <si>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</si>
  <si>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</si>
  <si>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</si>
  <si>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</si>
  <si>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</si>
  <si>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</si>
  <si>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</si>
  <si>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</si>
  <si>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</si>
  <si>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31.12.2024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</si>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</sst>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 applyFill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3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/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F31"/>
  <sheetViews>
    <sheetView tabSelected="1" workbookViewId="0">
      <pane xSplit="3" ySplit="6" topLeftCell="D7" activePane="bottomRight" state="frozen"/>
      <selection pane="topRight"/>
      <selection pane="bottomLeft"/>
      <selection pane="bottomRight" activeCell="F1" sqref="F1"/>
    </sheetView>
  </sheetViews>
  <sheetFormatPr defaultColWidth="16.5703125" defaultRowHeight="11.25" x14ac:dyDescent="0.2"/>
  <cols>
    <col min="1" max="1" width="9.140625" style="1" customWidth="1"/>
    <col min="2" max="2" width="43.5703125" style="1" bestFit="1" customWidth="1"/>
    <col min="3" max="3" width="8.5703125" style="1" customWidth="1"/>
    <col min="4" max="16384" width="16.5703125" style="1"/>
  </cols>
  <sheetData>
    <row r="1" spans="1:6" ht="12" x14ac:dyDescent="0.2">
      <c r="A1" s="7" t="s">
        <v>0</v>
      </c>
      <c r="D1" s="18" t="s">
        <v>105</v>
      </c>
      <c r="F1" s="18"/>
    </row>
    <row r="2" spans="1:6" x14ac:dyDescent="0.2">
      <c r="A2" s="8" t="s">
        <v>106</v>
      </c>
      <c r="E2" s="8"/>
      <c r="F2" s="8"/>
    </row>
    <row r="5" spans="1:6" s="12" customFormat="1" x14ac:dyDescent="0.25"/>
    <row r="6" spans="1:6" s="11" customFormat="1" x14ac:dyDescent="0.2">
      <c r="A6" s="1"/>
      <c r="B6" s="1"/>
      <c r="C6" s="9" t="s">
        <v>104</v>
      </c>
      <c r="D6" s="10" t="s">
        <v>1</v>
      </c>
    </row>
    <row r="7" spans="1:6" x14ac:dyDescent="0.2">
      <c r="B7" s="17" t="s">
        <v>2</v>
      </c>
      <c r="C7" s="10" t="s">
        <v>1</v>
      </c>
      <c r="D7" s="15">
        <f>D8+D15+D16+D17+D24+D25+D26+D31</f>
        <v>1170886593.2700005</v>
      </c>
    </row>
    <row r="8" spans="1:6" x14ac:dyDescent="0.2">
      <c r="B8" s="17" t="s">
        <v>3</v>
      </c>
      <c r="C8" s="10" t="s">
        <v>4</v>
      </c>
      <c r="D8" s="15">
        <f>D9+D12</f>
        <v>28816051872.110001</v>
      </c>
    </row>
    <row r="9" spans="1:6" x14ac:dyDescent="0.2">
      <c r="B9" s="17" t="s">
        <v>5</v>
      </c>
      <c r="C9" s="10" t="s">
        <v>6</v>
      </c>
      <c r="D9" s="15">
        <f>D10+D11</f>
        <v>29278490026.830002</v>
      </c>
    </row>
    <row r="10" spans="1:6" x14ac:dyDescent="0.2">
      <c r="B10" s="17" t="s">
        <v>7</v>
      </c>
      <c r="C10" s="10" t="s">
        <v>8</v>
      </c>
      <c r="D10" s="16">
        <v>37220535593.410004</v>
      </c>
    </row>
    <row r="11" spans="1:6" x14ac:dyDescent="0.2">
      <c r="B11" s="17" t="s">
        <v>9</v>
      </c>
      <c r="C11" s="10" t="s">
        <v>10</v>
      </c>
      <c r="D11" s="16">
        <v>-7942045566.5799999</v>
      </c>
    </row>
    <row r="12" spans="1:6" x14ac:dyDescent="0.2">
      <c r="B12" s="17" t="s">
        <v>11</v>
      </c>
      <c r="C12" s="10" t="s">
        <v>12</v>
      </c>
      <c r="D12" s="15">
        <f>D13+D14</f>
        <v>-462438154.71999997</v>
      </c>
    </row>
    <row r="13" spans="1:6" x14ac:dyDescent="0.2">
      <c r="B13" s="17" t="s">
        <v>13</v>
      </c>
      <c r="C13" s="10" t="s">
        <v>14</v>
      </c>
      <c r="D13" s="16">
        <v>-571147515.13999999</v>
      </c>
    </row>
    <row r="14" spans="1:6" x14ac:dyDescent="0.2">
      <c r="B14" s="17" t="s">
        <v>15</v>
      </c>
      <c r="C14" s="10" t="s">
        <v>16</v>
      </c>
      <c r="D14" s="16">
        <v>108709360.42</v>
      </c>
    </row>
    <row r="15" spans="1:6" x14ac:dyDescent="0.2">
      <c r="B15" s="17" t="s">
        <v>17</v>
      </c>
      <c r="C15" s="10" t="s">
        <v>18</v>
      </c>
      <c r="D15" s="15">
        <f>-VYPO20_21!D23</f>
        <v>758802964.36000001</v>
      </c>
    </row>
    <row r="16" spans="1:6" x14ac:dyDescent="0.2">
      <c r="B16" s="17" t="s">
        <v>19</v>
      </c>
      <c r="C16" s="10" t="s">
        <v>20</v>
      </c>
      <c r="D16" s="16">
        <v>802681455.54999995</v>
      </c>
    </row>
    <row r="17" spans="2:4" x14ac:dyDescent="0.2">
      <c r="B17" s="17" t="s">
        <v>21</v>
      </c>
      <c r="C17" s="10" t="s">
        <v>22</v>
      </c>
      <c r="D17" s="15">
        <f>D18+D21</f>
        <v>-18049974475.139999</v>
      </c>
    </row>
    <row r="18" spans="2:4" x14ac:dyDescent="0.2">
      <c r="B18" s="17" t="s">
        <v>23</v>
      </c>
      <c r="C18" s="10" t="s">
        <v>24</v>
      </c>
      <c r="D18" s="15">
        <f>D19+D20</f>
        <v>-17544067880.459999</v>
      </c>
    </row>
    <row r="19" spans="2:4" x14ac:dyDescent="0.2">
      <c r="B19" s="17" t="s">
        <v>25</v>
      </c>
      <c r="C19" s="10" t="s">
        <v>26</v>
      </c>
      <c r="D19" s="16">
        <v>-22972038593.07</v>
      </c>
    </row>
    <row r="20" spans="2:4" x14ac:dyDescent="0.2">
      <c r="B20" s="17" t="s">
        <v>27</v>
      </c>
      <c r="C20" s="10" t="s">
        <v>28</v>
      </c>
      <c r="D20" s="16">
        <v>5427970712.6099997</v>
      </c>
    </row>
    <row r="21" spans="2:4" x14ac:dyDescent="0.2">
      <c r="B21" s="17" t="s">
        <v>29</v>
      </c>
      <c r="C21" s="10" t="s">
        <v>30</v>
      </c>
      <c r="D21" s="15">
        <f>D22+D23</f>
        <v>-505906594.67999983</v>
      </c>
    </row>
    <row r="22" spans="2:4" x14ac:dyDescent="0.2">
      <c r="B22" s="17" t="s">
        <v>31</v>
      </c>
      <c r="C22" s="10" t="s">
        <v>32</v>
      </c>
      <c r="D22" s="16">
        <v>-2071584210.3499999</v>
      </c>
    </row>
    <row r="23" spans="2:4" x14ac:dyDescent="0.2">
      <c r="B23" s="17" t="s">
        <v>33</v>
      </c>
      <c r="C23" s="10" t="s">
        <v>34</v>
      </c>
      <c r="D23" s="16">
        <v>1565677615.6700001</v>
      </c>
    </row>
    <row r="24" spans="2:4" x14ac:dyDescent="0.2">
      <c r="B24" s="17" t="s">
        <v>35</v>
      </c>
      <c r="C24" s="10" t="s">
        <v>36</v>
      </c>
      <c r="D24" s="16">
        <v>90163</v>
      </c>
    </row>
    <row r="25" spans="2:4" x14ac:dyDescent="0.2">
      <c r="B25" s="17" t="s">
        <v>37</v>
      </c>
      <c r="C25" s="10" t="s">
        <v>38</v>
      </c>
      <c r="D25" s="16">
        <v>-411546224.92000002</v>
      </c>
    </row>
    <row r="26" spans="2:4" x14ac:dyDescent="0.2">
      <c r="B26" s="17" t="s">
        <v>39</v>
      </c>
      <c r="C26" s="10" t="s">
        <v>40</v>
      </c>
      <c r="D26" s="15">
        <f>D27+D28+D29+D30</f>
        <v>-6258880335.4200001</v>
      </c>
    </row>
    <row r="27" spans="2:4" x14ac:dyDescent="0.2">
      <c r="B27" s="17" t="s">
        <v>41</v>
      </c>
      <c r="C27" s="10" t="s">
        <v>42</v>
      </c>
      <c r="D27" s="16">
        <v>-6986124013.0799999</v>
      </c>
    </row>
    <row r="28" spans="2:4" x14ac:dyDescent="0.2">
      <c r="B28" s="17" t="s">
        <v>43</v>
      </c>
      <c r="C28" s="10" t="s">
        <v>44</v>
      </c>
      <c r="D28" s="16">
        <v>105688181.42</v>
      </c>
    </row>
    <row r="29" spans="2:4" x14ac:dyDescent="0.2">
      <c r="B29" s="17" t="s">
        <v>45</v>
      </c>
      <c r="C29" s="10" t="s">
        <v>46</v>
      </c>
      <c r="D29" s="16">
        <v>-1049058798.84</v>
      </c>
    </row>
    <row r="30" spans="2:4" x14ac:dyDescent="0.2">
      <c r="B30" s="17" t="s">
        <v>47</v>
      </c>
      <c r="C30" s="10" t="s">
        <v>48</v>
      </c>
      <c r="D30" s="16">
        <v>1670614295.0799999</v>
      </c>
    </row>
    <row r="31" spans="2:4" x14ac:dyDescent="0.2">
      <c r="B31" s="17" t="s">
        <v>49</v>
      </c>
      <c r="C31" s="10" t="s">
        <v>50</v>
      </c>
      <c r="D31" s="16">
        <v>-4486338826.2700005</v>
      </c>
    </row>
  </sheetData>
  <printOptions gridLines="1" gridLinesSet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F48"/>
  <sheetViews>
    <sheetView workbookViewId="0">
      <pane xSplit="3" ySplit="6" topLeftCell="D12" activePane="bottomRight" state="frozen"/>
      <selection pane="topRight"/>
      <selection pane="bottomLeft"/>
      <selection pane="bottomRight" activeCell="F1" sqref="F1"/>
    </sheetView>
  </sheetViews>
  <sheetFormatPr defaultColWidth="16.5703125" defaultRowHeight="11.25" x14ac:dyDescent="0.2"/>
  <cols>
    <col min="1" max="1" width="8.7109375" style="2" customWidth="1"/>
    <col min="2" max="2" width="43.5703125" style="2" bestFit="1" customWidth="1"/>
    <col min="3" max="3" width="8.5703125" style="2" customWidth="1"/>
    <col min="4" max="16384" width="16.5703125" style="2"/>
  </cols>
  <sheetData>
    <row r="1" spans="1:6" ht="12" x14ac:dyDescent="0.2">
      <c r="A1" s="7" t="s">
        <v>51</v>
      </c>
      <c r="D1" s="19" t="s">
        <v>105</v>
      </c>
      <c r="F1" s="19"/>
    </row>
    <row r="5" spans="1:6" s="14" customFormat="1" x14ac:dyDescent="0.25"/>
    <row r="6" spans="1:6" s="13" customFormat="1" x14ac:dyDescent="0.2">
      <c r="A6" s="2"/>
      <c r="B6" s="2"/>
      <c r="C6" s="9" t="s">
        <v>104</v>
      </c>
      <c r="D6" s="10" t="s">
        <v>1</v>
      </c>
    </row>
    <row r="7" spans="1:6" x14ac:dyDescent="0.2">
      <c r="B7" s="3" t="s">
        <v>52</v>
      </c>
      <c r="C7" s="10" t="s">
        <v>1</v>
      </c>
      <c r="D7" s="15">
        <f>D8+D15+D22+D23+D24+D31+D36+D37+D42+D46+D47+D48</f>
        <v>3691154227.3899994</v>
      </c>
    </row>
    <row r="8" spans="1:6" x14ac:dyDescent="0.2">
      <c r="B8" s="4" t="s">
        <v>3</v>
      </c>
      <c r="C8" s="10" t="s">
        <v>4</v>
      </c>
      <c r="D8" s="15">
        <f>D9+D12</f>
        <v>13939284634.799999</v>
      </c>
    </row>
    <row r="9" spans="1:6" x14ac:dyDescent="0.2">
      <c r="B9" s="5" t="s">
        <v>5</v>
      </c>
      <c r="C9" s="10" t="s">
        <v>6</v>
      </c>
      <c r="D9" s="15">
        <f>D10+D11</f>
        <v>13951103197.73</v>
      </c>
    </row>
    <row r="10" spans="1:6" x14ac:dyDescent="0.2">
      <c r="B10" s="6" t="s">
        <v>7</v>
      </c>
      <c r="C10" s="10" t="s">
        <v>8</v>
      </c>
      <c r="D10" s="16">
        <v>16504971336.610001</v>
      </c>
    </row>
    <row r="11" spans="1:6" x14ac:dyDescent="0.2">
      <c r="B11" s="6" t="s">
        <v>9</v>
      </c>
      <c r="C11" s="10" t="s">
        <v>10</v>
      </c>
      <c r="D11" s="16">
        <v>-2553868138.8800001</v>
      </c>
    </row>
    <row r="12" spans="1:6" x14ac:dyDescent="0.2">
      <c r="B12" s="5" t="s">
        <v>11</v>
      </c>
      <c r="C12" s="10" t="s">
        <v>12</v>
      </c>
      <c r="D12" s="15">
        <f>D13+D14</f>
        <v>-11818562.93</v>
      </c>
    </row>
    <row r="13" spans="1:6" x14ac:dyDescent="0.2">
      <c r="B13" s="6" t="s">
        <v>13</v>
      </c>
      <c r="C13" s="10" t="s">
        <v>14</v>
      </c>
      <c r="D13" s="16">
        <v>-11911207.74</v>
      </c>
    </row>
    <row r="14" spans="1:6" x14ac:dyDescent="0.2">
      <c r="B14" s="6" t="s">
        <v>15</v>
      </c>
      <c r="C14" s="10" t="s">
        <v>16</v>
      </c>
      <c r="D14" s="16">
        <v>92644.81</v>
      </c>
    </row>
    <row r="15" spans="1:6" x14ac:dyDescent="0.2">
      <c r="B15" s="4" t="s">
        <v>53</v>
      </c>
      <c r="C15" s="10" t="s">
        <v>18</v>
      </c>
      <c r="D15" s="15">
        <f>D16+D17+D20+D21</f>
        <v>5279222337.7699995</v>
      </c>
    </row>
    <row r="16" spans="1:6" x14ac:dyDescent="0.2">
      <c r="B16" s="5" t="s">
        <v>54</v>
      </c>
      <c r="C16" s="10" t="s">
        <v>20</v>
      </c>
      <c r="D16" s="16">
        <v>19874487.359999999</v>
      </c>
    </row>
    <row r="17" spans="2:4" x14ac:dyDescent="0.2">
      <c r="B17" s="5" t="s">
        <v>55</v>
      </c>
      <c r="C17" s="10" t="s">
        <v>22</v>
      </c>
      <c r="D17" s="15">
        <f>D18+D19</f>
        <v>1364279402.04</v>
      </c>
    </row>
    <row r="18" spans="2:4" x14ac:dyDescent="0.2">
      <c r="B18" s="6" t="s">
        <v>56</v>
      </c>
      <c r="C18" s="10" t="s">
        <v>24</v>
      </c>
      <c r="D18" s="16">
        <v>21350614.620000001</v>
      </c>
    </row>
    <row r="19" spans="2:4" x14ac:dyDescent="0.2">
      <c r="B19" s="6" t="s">
        <v>57</v>
      </c>
      <c r="C19" s="10" t="s">
        <v>26</v>
      </c>
      <c r="D19" s="16">
        <v>1342928787.4200001</v>
      </c>
    </row>
    <row r="20" spans="2:4" x14ac:dyDescent="0.2">
      <c r="B20" s="5" t="s">
        <v>58</v>
      </c>
      <c r="C20" s="10" t="s">
        <v>28</v>
      </c>
      <c r="D20" s="16">
        <v>1574800.65</v>
      </c>
    </row>
    <row r="21" spans="2:4" x14ac:dyDescent="0.2">
      <c r="B21" s="5" t="s">
        <v>59</v>
      </c>
      <c r="C21" s="10" t="s">
        <v>30</v>
      </c>
      <c r="D21" s="16">
        <v>3893493647.7199998</v>
      </c>
    </row>
    <row r="22" spans="2:4" x14ac:dyDescent="0.2">
      <c r="B22" s="4" t="s">
        <v>60</v>
      </c>
      <c r="C22" s="10" t="s">
        <v>32</v>
      </c>
      <c r="D22" s="16">
        <v>956984545.25</v>
      </c>
    </row>
    <row r="23" spans="2:4" x14ac:dyDescent="0.2">
      <c r="B23" s="4" t="s">
        <v>19</v>
      </c>
      <c r="C23" s="10" t="s">
        <v>34</v>
      </c>
      <c r="D23" s="16">
        <v>168174648.69</v>
      </c>
    </row>
    <row r="24" spans="2:4" x14ac:dyDescent="0.2">
      <c r="B24" s="4" t="s">
        <v>21</v>
      </c>
      <c r="C24" s="10" t="s">
        <v>36</v>
      </c>
      <c r="D24" s="15">
        <f>D25+D28</f>
        <v>-8997888236.2199993</v>
      </c>
    </row>
    <row r="25" spans="2:4" x14ac:dyDescent="0.2">
      <c r="B25" s="5" t="s">
        <v>23</v>
      </c>
      <c r="C25" s="10" t="s">
        <v>38</v>
      </c>
      <c r="D25" s="15">
        <f>D26+D27</f>
        <v>-8917683848.5799999</v>
      </c>
    </row>
    <row r="26" spans="2:4" x14ac:dyDescent="0.2">
      <c r="B26" s="6" t="s">
        <v>25</v>
      </c>
      <c r="C26" s="10" t="s">
        <v>40</v>
      </c>
      <c r="D26" s="16">
        <v>-9976664199.3299999</v>
      </c>
    </row>
    <row r="27" spans="2:4" x14ac:dyDescent="0.2">
      <c r="B27" s="6" t="s">
        <v>27</v>
      </c>
      <c r="C27" s="10" t="s">
        <v>42</v>
      </c>
      <c r="D27" s="16">
        <v>1058980350.75</v>
      </c>
    </row>
    <row r="28" spans="2:4" x14ac:dyDescent="0.2">
      <c r="B28" s="5" t="s">
        <v>29</v>
      </c>
      <c r="C28" s="10" t="s">
        <v>44</v>
      </c>
      <c r="D28" s="15">
        <f>D29+D30</f>
        <v>-80204387.639999986</v>
      </c>
    </row>
    <row r="29" spans="2:4" x14ac:dyDescent="0.2">
      <c r="B29" s="6" t="s">
        <v>31</v>
      </c>
      <c r="C29" s="10" t="s">
        <v>46</v>
      </c>
      <c r="D29" s="16">
        <v>-143595893.84999999</v>
      </c>
    </row>
    <row r="30" spans="2:4" x14ac:dyDescent="0.2">
      <c r="B30" s="6" t="s">
        <v>33</v>
      </c>
      <c r="C30" s="10" t="s">
        <v>48</v>
      </c>
      <c r="D30" s="16">
        <v>63391506.210000001</v>
      </c>
    </row>
    <row r="31" spans="2:4" x14ac:dyDescent="0.2">
      <c r="B31" s="4" t="s">
        <v>61</v>
      </c>
      <c r="C31" s="10" t="s">
        <v>50</v>
      </c>
      <c r="D31" s="15">
        <f>D32+D35</f>
        <v>-124163967.59000003</v>
      </c>
    </row>
    <row r="32" spans="2:4" x14ac:dyDescent="0.2">
      <c r="B32" s="5" t="s">
        <v>62</v>
      </c>
      <c r="C32" s="10" t="s">
        <v>63</v>
      </c>
      <c r="D32" s="15">
        <f>D33+D34</f>
        <v>377700559.52999997</v>
      </c>
    </row>
    <row r="33" spans="2:4" x14ac:dyDescent="0.2">
      <c r="B33" s="6" t="s">
        <v>64</v>
      </c>
      <c r="C33" s="10" t="s">
        <v>65</v>
      </c>
      <c r="D33" s="16">
        <v>377700559.52999997</v>
      </c>
    </row>
    <row r="34" spans="2:4" x14ac:dyDescent="0.2">
      <c r="B34" s="6" t="s">
        <v>66</v>
      </c>
      <c r="C34" s="10" t="s">
        <v>67</v>
      </c>
      <c r="D34" s="16">
        <v>0</v>
      </c>
    </row>
    <row r="35" spans="2:4" x14ac:dyDescent="0.2">
      <c r="B35" s="5" t="s">
        <v>68</v>
      </c>
      <c r="C35" s="10" t="s">
        <v>69</v>
      </c>
      <c r="D35" s="16">
        <v>-501864527.12</v>
      </c>
    </row>
    <row r="36" spans="2:4" x14ac:dyDescent="0.2">
      <c r="B36" s="4" t="s">
        <v>37</v>
      </c>
      <c r="C36" s="10" t="s">
        <v>70</v>
      </c>
      <c r="D36" s="16">
        <v>-165241594.49000001</v>
      </c>
    </row>
    <row r="37" spans="2:4" x14ac:dyDescent="0.2">
      <c r="B37" s="4" t="s">
        <v>39</v>
      </c>
      <c r="C37" s="10" t="s">
        <v>71</v>
      </c>
      <c r="D37" s="15">
        <f>D38+D39+D40+D41</f>
        <v>-2907165927.9699998</v>
      </c>
    </row>
    <row r="38" spans="2:4" x14ac:dyDescent="0.2">
      <c r="B38" s="5" t="s">
        <v>41</v>
      </c>
      <c r="C38" s="10" t="s">
        <v>72</v>
      </c>
      <c r="D38" s="16">
        <v>-4180222681.29</v>
      </c>
    </row>
    <row r="39" spans="2:4" x14ac:dyDescent="0.2">
      <c r="B39" s="5" t="s">
        <v>43</v>
      </c>
      <c r="C39" s="10" t="s">
        <v>73</v>
      </c>
      <c r="D39" s="16">
        <v>615074690.55999994</v>
      </c>
    </row>
    <row r="40" spans="2:4" x14ac:dyDescent="0.2">
      <c r="B40" s="5" t="s">
        <v>45</v>
      </c>
      <c r="C40" s="10" t="s">
        <v>74</v>
      </c>
      <c r="D40" s="16">
        <v>-666910692.22000003</v>
      </c>
    </row>
    <row r="41" spans="2:4" x14ac:dyDescent="0.2">
      <c r="B41" s="5" t="s">
        <v>47</v>
      </c>
      <c r="C41" s="10" t="s">
        <v>75</v>
      </c>
      <c r="D41" s="16">
        <v>1324892754.98</v>
      </c>
    </row>
    <row r="42" spans="2:4" x14ac:dyDescent="0.2">
      <c r="B42" s="4" t="s">
        <v>76</v>
      </c>
      <c r="C42" s="10" t="s">
        <v>77</v>
      </c>
      <c r="D42" s="15">
        <f>D43+D44+D45</f>
        <v>-4243946669.9400001</v>
      </c>
    </row>
    <row r="43" spans="2:4" x14ac:dyDescent="0.2">
      <c r="B43" s="5" t="s">
        <v>78</v>
      </c>
      <c r="C43" s="10" t="s">
        <v>79</v>
      </c>
      <c r="D43" s="16">
        <v>-89598865.629999995</v>
      </c>
    </row>
    <row r="44" spans="2:4" x14ac:dyDescent="0.2">
      <c r="B44" s="5" t="s">
        <v>80</v>
      </c>
      <c r="C44" s="10" t="s">
        <v>81</v>
      </c>
      <c r="D44" s="16">
        <v>-5207360.3099999996</v>
      </c>
    </row>
    <row r="45" spans="2:4" x14ac:dyDescent="0.2">
      <c r="B45" s="5" t="s">
        <v>82</v>
      </c>
      <c r="C45" s="10" t="s">
        <v>83</v>
      </c>
      <c r="D45" s="16">
        <v>-4149140444</v>
      </c>
    </row>
    <row r="46" spans="2:4" x14ac:dyDescent="0.2">
      <c r="B46" s="4" t="s">
        <v>84</v>
      </c>
      <c r="C46" s="10" t="s">
        <v>85</v>
      </c>
      <c r="D46" s="16">
        <v>-11414383.51</v>
      </c>
    </row>
    <row r="47" spans="2:4" x14ac:dyDescent="0.2">
      <c r="B47" s="4" t="s">
        <v>49</v>
      </c>
      <c r="C47" s="10" t="s">
        <v>86</v>
      </c>
      <c r="D47" s="16">
        <v>-202691159.40000001</v>
      </c>
    </row>
    <row r="48" spans="2:4" x14ac:dyDescent="0.2">
      <c r="B48" s="4" t="s">
        <v>87</v>
      </c>
      <c r="C48" s="10" t="s">
        <v>88</v>
      </c>
      <c r="D48" s="15">
        <f>-VYPO20_21!D18</f>
        <v>0</v>
      </c>
    </row>
  </sheetData>
  <printOptions gridLines="1" gridLinesSet="0"/>
  <pageMargins left="0.7" right="0.7" top="0.75" bottom="0.75" header="0.3" footer="0.3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>
    <pageSetUpPr fitToPage="1"/>
  </sheetPr>
  <dimension ref="A1:F31"/>
  <sheetViews>
    <sheetView workbookViewId="0">
      <pane xSplit="3" ySplit="6" topLeftCell="D7" activePane="bottomRight" state="frozen"/>
      <selection pane="topRight"/>
      <selection pane="bottomLeft"/>
      <selection pane="bottomRight" activeCell="F1" sqref="F1"/>
    </sheetView>
  </sheetViews>
  <sheetFormatPr defaultColWidth="16.5703125" defaultRowHeight="11.25" x14ac:dyDescent="0.2"/>
  <cols>
    <col min="1" max="1" width="8.7109375" style="2" customWidth="1"/>
    <col min="2" max="2" width="40.85546875" style="2" bestFit="1" customWidth="1"/>
    <col min="3" max="3" width="8.5703125" style="2" customWidth="1"/>
    <col min="4" max="16384" width="16.5703125" style="2"/>
  </cols>
  <sheetData>
    <row r="1" spans="1:6" ht="12" x14ac:dyDescent="0.2">
      <c r="A1" s="7" t="s">
        <v>89</v>
      </c>
      <c r="D1" s="19" t="s">
        <v>105</v>
      </c>
      <c r="F1" s="19"/>
    </row>
    <row r="5" spans="1:6" s="14" customFormat="1" x14ac:dyDescent="0.25"/>
    <row r="6" spans="1:6" s="13" customFormat="1" x14ac:dyDescent="0.2">
      <c r="A6" s="2"/>
      <c r="B6" s="2"/>
      <c r="C6" s="9" t="s">
        <v>104</v>
      </c>
      <c r="D6" s="10" t="s">
        <v>1</v>
      </c>
    </row>
    <row r="7" spans="1:6" x14ac:dyDescent="0.2">
      <c r="B7" s="17" t="s">
        <v>90</v>
      </c>
      <c r="C7" s="10" t="s">
        <v>1</v>
      </c>
      <c r="D7" s="15">
        <f>D8+D27+D30+D31</f>
        <v>3889735572.0800014</v>
      </c>
    </row>
    <row r="8" spans="1:6" x14ac:dyDescent="0.2">
      <c r="B8" s="17" t="s">
        <v>91</v>
      </c>
      <c r="C8" s="10" t="s">
        <v>4</v>
      </c>
      <c r="D8" s="15">
        <f>D9+D10+D11+D18+D19+D23+D24+D25+D26</f>
        <v>3890896652.5700011</v>
      </c>
    </row>
    <row r="9" spans="1:6" x14ac:dyDescent="0.2">
      <c r="B9" s="17" t="s">
        <v>92</v>
      </c>
      <c r="C9" s="10" t="s">
        <v>6</v>
      </c>
      <c r="D9" s="16">
        <v>1170886593.27</v>
      </c>
    </row>
    <row r="10" spans="1:6" x14ac:dyDescent="0.2">
      <c r="B10" s="17" t="s">
        <v>93</v>
      </c>
      <c r="C10" s="10" t="s">
        <v>8</v>
      </c>
      <c r="D10" s="16">
        <v>3691154227.3899999</v>
      </c>
    </row>
    <row r="11" spans="1:6" x14ac:dyDescent="0.2">
      <c r="B11" s="17" t="s">
        <v>53</v>
      </c>
      <c r="C11" s="10" t="s">
        <v>10</v>
      </c>
      <c r="D11" s="15">
        <f>D12+D13+D16+D17</f>
        <v>3162657238.8800001</v>
      </c>
    </row>
    <row r="12" spans="1:6" x14ac:dyDescent="0.2">
      <c r="B12" s="17" t="s">
        <v>54</v>
      </c>
      <c r="C12" s="10" t="s">
        <v>12</v>
      </c>
      <c r="D12" s="16">
        <v>254667079.28999999</v>
      </c>
    </row>
    <row r="13" spans="1:6" x14ac:dyDescent="0.2">
      <c r="B13" s="17" t="s">
        <v>55</v>
      </c>
      <c r="C13" s="10" t="s">
        <v>14</v>
      </c>
      <c r="D13" s="15">
        <f>D14+D15</f>
        <v>464149987.57999998</v>
      </c>
    </row>
    <row r="14" spans="1:6" x14ac:dyDescent="0.2">
      <c r="B14" s="17" t="s">
        <v>56</v>
      </c>
      <c r="C14" s="10" t="s">
        <v>16</v>
      </c>
      <c r="D14" s="16">
        <v>65783313.880000003</v>
      </c>
    </row>
    <row r="15" spans="1:6" x14ac:dyDescent="0.2">
      <c r="B15" s="17" t="s">
        <v>57</v>
      </c>
      <c r="C15" s="10" t="s">
        <v>18</v>
      </c>
      <c r="D15" s="16">
        <v>398366673.69999999</v>
      </c>
    </row>
    <row r="16" spans="1:6" x14ac:dyDescent="0.2">
      <c r="B16" s="17" t="s">
        <v>58</v>
      </c>
      <c r="C16" s="10" t="s">
        <v>20</v>
      </c>
      <c r="D16" s="16">
        <v>40605575.210000001</v>
      </c>
    </row>
    <row r="17" spans="2:4" x14ac:dyDescent="0.2">
      <c r="B17" s="17" t="s">
        <v>59</v>
      </c>
      <c r="C17" s="10" t="s">
        <v>22</v>
      </c>
      <c r="D17" s="16">
        <v>2403234596.8000002</v>
      </c>
    </row>
    <row r="18" spans="2:4" x14ac:dyDescent="0.2">
      <c r="B18" s="17" t="s">
        <v>94</v>
      </c>
      <c r="C18" s="10" t="s">
        <v>24</v>
      </c>
      <c r="D18" s="16"/>
    </row>
    <row r="19" spans="2:4" x14ac:dyDescent="0.2">
      <c r="B19" s="17" t="s">
        <v>76</v>
      </c>
      <c r="C19" s="10" t="s">
        <v>26</v>
      </c>
      <c r="D19" s="15">
        <f>D20+D21+D22</f>
        <v>-2403854274.52</v>
      </c>
    </row>
    <row r="20" spans="2:4" x14ac:dyDescent="0.2">
      <c r="B20" s="17" t="s">
        <v>78</v>
      </c>
      <c r="C20" s="10" t="s">
        <v>28</v>
      </c>
      <c r="D20" s="16">
        <v>-252080202.25999999</v>
      </c>
    </row>
    <row r="21" spans="2:4" x14ac:dyDescent="0.2">
      <c r="B21" s="17" t="s">
        <v>80</v>
      </c>
      <c r="C21" s="10" t="s">
        <v>30</v>
      </c>
      <c r="D21" s="16">
        <v>-20347170.399999999</v>
      </c>
    </row>
    <row r="22" spans="2:4" x14ac:dyDescent="0.2">
      <c r="B22" s="17" t="s">
        <v>82</v>
      </c>
      <c r="C22" s="10" t="s">
        <v>32</v>
      </c>
      <c r="D22" s="16">
        <v>-2131426901.8599999</v>
      </c>
    </row>
    <row r="23" spans="2:4" x14ac:dyDescent="0.2">
      <c r="B23" s="17" t="s">
        <v>95</v>
      </c>
      <c r="C23" s="10" t="s">
        <v>34</v>
      </c>
      <c r="D23" s="16">
        <v>-758802964.36000001</v>
      </c>
    </row>
    <row r="24" spans="2:4" x14ac:dyDescent="0.2">
      <c r="B24" s="17" t="s">
        <v>96</v>
      </c>
      <c r="C24" s="10" t="s">
        <v>36</v>
      </c>
      <c r="D24" s="16">
        <v>49948652.100000001</v>
      </c>
    </row>
    <row r="25" spans="2:4" x14ac:dyDescent="0.2">
      <c r="B25" s="17" t="s">
        <v>97</v>
      </c>
      <c r="C25" s="10" t="s">
        <v>38</v>
      </c>
      <c r="D25" s="16">
        <v>-42317216.259999998</v>
      </c>
    </row>
    <row r="26" spans="2:4" x14ac:dyDescent="0.2">
      <c r="B26" s="17" t="s">
        <v>98</v>
      </c>
      <c r="C26" s="10" t="s">
        <v>40</v>
      </c>
      <c r="D26" s="16">
        <v>-978775603.92999995</v>
      </c>
    </row>
    <row r="27" spans="2:4" x14ac:dyDescent="0.2">
      <c r="B27" s="17" t="s">
        <v>99</v>
      </c>
      <c r="C27" s="10" t="s">
        <v>42</v>
      </c>
      <c r="D27" s="15">
        <f>D28+D29</f>
        <v>0</v>
      </c>
    </row>
    <row r="28" spans="2:4" x14ac:dyDescent="0.2">
      <c r="B28" s="17" t="s">
        <v>100</v>
      </c>
      <c r="C28" s="10" t="s">
        <v>44</v>
      </c>
      <c r="D28" s="16">
        <v>0</v>
      </c>
    </row>
    <row r="29" spans="2:4" x14ac:dyDescent="0.2">
      <c r="B29" s="17" t="s">
        <v>101</v>
      </c>
      <c r="C29" s="10" t="s">
        <v>46</v>
      </c>
      <c r="D29" s="16">
        <v>0</v>
      </c>
    </row>
    <row r="30" spans="2:4" x14ac:dyDescent="0.2">
      <c r="B30" s="17" t="s">
        <v>102</v>
      </c>
      <c r="C30" s="10" t="s">
        <v>48</v>
      </c>
      <c r="D30" s="16">
        <v>0</v>
      </c>
    </row>
    <row r="31" spans="2:4" x14ac:dyDescent="0.2">
      <c r="B31" s="17" t="s">
        <v>103</v>
      </c>
      <c r="C31" s="10" t="s">
        <v>50</v>
      </c>
      <c r="D31" s="16">
        <v>-1161080.49</v>
      </c>
    </row>
  </sheetData>
  <printOptions gridLines="1" gridLinesSet="0"/>
  <pageMargins left="0.7" right="0.7" top="0.75" bottom="0.75" header="0.3" footer="0.3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Lukšová Gabriela</cp:lastModifiedBy>
  <cp:lastPrinted>2025-04-14T09:38:17Z</cp:lastPrinted>
  <dcterms:created xsi:type="dcterms:W3CDTF">2023-11-27T19:08:47Z</dcterms:created>
  <dcterms:modified xsi:type="dcterms:W3CDTF">2025-04-14T09:39:28Z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