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phmpk1\KOOP\Pravni_usek\INFORMACE\INFORMACE O POJIŠŤOVNĚ A ZAJIŠŤOVNĚ\2025\31.3.2025\KOOP\"/>
    </mc:Choice>
  </mc:AlternateContent>
  <xr:revisionPtr revIDLastSave="0" documentId="13_ncr:1_{6DE7C2D3-ACAD-4E77-932C-AB6B197B0A00}" xr6:coauthVersionLast="47" xr6:coauthVersionMax="47" xr10:uidLastSave="{00000000-0000-0000-0000-000000000000}"/>
  <bookViews>
    <workbookView xWindow="28680" yWindow="1380" windowWidth="29040" windowHeight="15720" activeTab="1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2" l="1"/>
  <c r="F38" i="2"/>
  <c r="F33" i="2"/>
  <c r="D32" i="2"/>
  <c r="D31" i="2"/>
  <c r="D30" i="2"/>
  <c r="F29" i="2"/>
  <c r="E29" i="2"/>
  <c r="D29" i="2" s="1"/>
  <c r="D28" i="2"/>
  <c r="D27" i="2"/>
  <c r="F26" i="2"/>
  <c r="D26" i="2" s="1"/>
  <c r="E26" i="2"/>
  <c r="D25" i="2"/>
  <c r="D24" i="2"/>
  <c r="F23" i="2"/>
  <c r="D23" i="2" s="1"/>
  <c r="E23" i="2"/>
  <c r="D22" i="2"/>
  <c r="D21" i="2"/>
  <c r="D20" i="2"/>
  <c r="F19" i="2"/>
  <c r="E19" i="2"/>
  <c r="D19" i="2" s="1"/>
  <c r="F7" i="2"/>
  <c r="D46" i="1"/>
  <c r="D45" i="1"/>
  <c r="D44" i="1"/>
  <c r="D43" i="1"/>
  <c r="F42" i="1"/>
  <c r="D42" i="1" s="1"/>
  <c r="E42" i="1"/>
  <c r="E40" i="1" s="1"/>
  <c r="D41" i="1"/>
  <c r="D39" i="1"/>
  <c r="D38" i="1"/>
  <c r="D37" i="1"/>
  <c r="F36" i="1"/>
  <c r="D36" i="1" s="1"/>
  <c r="E36" i="1"/>
  <c r="D35" i="1"/>
  <c r="D34" i="1"/>
  <c r="D33" i="1"/>
  <c r="D32" i="1"/>
  <c r="D31" i="1"/>
  <c r="F30" i="1"/>
  <c r="E30" i="1"/>
  <c r="F29" i="1"/>
  <c r="E29" i="1"/>
  <c r="D28" i="1"/>
  <c r="D27" i="1"/>
  <c r="D26" i="1"/>
  <c r="D25" i="1"/>
  <c r="D24" i="1"/>
  <c r="D23" i="1"/>
  <c r="D22" i="1"/>
  <c r="D21" i="1"/>
  <c r="F20" i="1"/>
  <c r="D20" i="1" s="1"/>
  <c r="E20" i="1"/>
  <c r="E18" i="1" s="1"/>
  <c r="D19" i="1"/>
  <c r="D17" i="1"/>
  <c r="D16" i="1"/>
  <c r="D15" i="1"/>
  <c r="D14" i="1"/>
  <c r="F13" i="1"/>
  <c r="D13" i="1" s="1"/>
  <c r="E13" i="1"/>
  <c r="D12" i="1"/>
  <c r="D11" i="1"/>
  <c r="D9" i="1"/>
  <c r="D8" i="1"/>
  <c r="D7" i="1"/>
  <c r="E10" i="1" l="1"/>
  <c r="E6" i="1" s="1"/>
  <c r="D29" i="1"/>
  <c r="D30" i="1"/>
  <c r="E18" i="2"/>
  <c r="F18" i="2"/>
  <c r="D18" i="2" s="1"/>
  <c r="F18" i="1"/>
  <c r="F40" i="1"/>
  <c r="D40" i="1" s="1"/>
  <c r="D18" i="1" l="1"/>
  <c r="F10" i="1"/>
  <c r="F6" i="2"/>
  <c r="D10" i="1" l="1"/>
  <c r="F6" i="1"/>
  <c r="D6" i="1" s="1"/>
</calcChain>
</file>

<file path=xl/sharedStrings.xml><?xml version="1.0" encoding="utf-8"?>
<sst xmlns="http://schemas.openxmlformats.org/spreadsheetml/2006/main" count="255" uniqueCount="145">
  <si>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</si>
  <si>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</si>
  <si>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</si>
  <si>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</si>
  <si>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</si>
  <si>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</si>
  <si>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</si>
  <si>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</si>
  <si>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</si>
  <si>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</si>
  <si>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</si>
  <si>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</si>
  <si>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</si>
  <si>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</si>
  <si>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</si>
  <si>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</si>
  <si>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</si>
  <si>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</si>
  <si>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</si>
  <si>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</si>
  <si>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</si>
  <si>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</si>
  <si>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</si>
  <si>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</si>
  <si>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</si>
  <si>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</si>
  <si>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</si>
  <si>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</si>
  <si>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</si>
  <si>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</si>
  <si>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</si>
  <si>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</si>
  <si>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</si>
  <si>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</si>
  <si>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</si>
  <si>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</si>
  <si>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</si>
  <si>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</si>
  <si>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</si>
  <si>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</si>
  <si>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</si>
  <si>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</si>
  <si>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</si>
  <si>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</si>
  <si>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</si>
  <si>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</si>
  <si>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</si>
  <si>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</si>
  <si>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</si>
  <si>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</si>
  <si>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</si>
  <si>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</si>
  <si>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</si>
  <si>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</si>
  <si>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</si>
  <si>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</si>
  <si>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</si>
  <si>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</si>
  <si>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</si>
  <si>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</si>
  <si>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</si>
  <si>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</si>
  <si>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</si>
  <si>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</si>
  <si>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</si>
  <si>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</si>
  <si>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</si>
  <si>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</si>
  <si>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</si>
  <si>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</si>
  <si>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</si>
  <si>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</si>
  <si>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</si>
  <si>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</si>
  <si>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</si>
  <si>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</si>
  <si>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</si>
  <si>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</si>
  <si>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</si>
  <si>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</si>
  <si>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</si>
  <si>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</si>
  <si>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</si>
  <si>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</si>
  <si>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</si>
  <si>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</si>
  <si>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</si>
  <si>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</si>
  <si>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</si>
  <si>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</si>
  <si>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</si>
  <si>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</si>
  <si>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</si>
  <si>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</si>
  <si>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</si>
  <si>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</si>
  <si>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</si>
  <si>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</si>
  <si>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</si>
  <si>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</si>
  <si>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</si>
  <si>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</si>
  <si>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</si>
  <si>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</si>
  <si>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</si>
  <si>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</si>
  <si>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</si>
  <si>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</si>
  <si>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</si>
  <si>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</si>
  <si>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</si>
  <si>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</si>
  <si>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</si>
  <si>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</si>
  <si>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</si>
  <si>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</si>
  <si>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</si>
  <si>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</si>
  <si>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</si>
  <si>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</si>
  <si>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</si>
  <si>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</si>
  <si>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</si>
  <si>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</si>
  <si>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</si>
  <si>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</si>
  <si>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</si>
  <si>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</si>
  <si>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</si>
  <si>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</si>
  <si>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</si>
  <si>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</si>
  <si>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</si>
  <si>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</si>
  <si>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</si>
  <si>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</si>
  <si>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</si>
  <si>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</si>
  <si>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</si>
  <si>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</si>
  <si>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</si>
  <si>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</si>
  <si>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</si>
  <si>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31.03.2025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</si>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</sst>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/>
    <xf numFmtId="49" fontId="3" fillId="0" borderId="0" xfId="0" applyNumberFormat="1" applyFont="1" applyAlignment="1">
      <alignment horizontal="left"/>
    </xf>
    <xf numFmtId="49" fontId="2" fillId="0" borderId="0" xfId="0" applyNumberFormat="1" applyFont="1"/>
    <xf numFmtId="49" fontId="4" fillId="0" borderId="0" xfId="0" applyNumberFormat="1" applyFont="1" applyAlignment="1">
      <alignment horizontal="right"/>
    </xf>
    <xf numFmtId="49" fontId="5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F4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K18" sqref="K18"/>
    </sheetView>
  </sheetViews>
  <sheetFormatPr defaultColWidth="9.140625" defaultRowHeight="11.25" x14ac:dyDescent="0.2"/>
  <cols>
    <col min="1" max="1" width="9.140625" style="1" customWidth="1"/>
    <col min="2" max="2" width="52.7109375" style="1" bestFit="1" customWidth="1"/>
    <col min="3" max="3" width="8.5703125" style="1" customWidth="1"/>
    <col min="4" max="6" width="16.5703125" style="1" customWidth="1"/>
    <col min="7" max="16384" width="9.140625" style="1"/>
  </cols>
  <sheetData>
    <row r="1" spans="1:6" ht="14.25" customHeight="1" x14ac:dyDescent="0.2">
      <c r="A1" s="11" t="s">
        <v>0</v>
      </c>
      <c r="B1" s="12"/>
      <c r="C1" s="12"/>
      <c r="D1" s="12"/>
      <c r="E1" s="12"/>
      <c r="F1" s="13" t="s">
        <v>143</v>
      </c>
    </row>
    <row r="2" spans="1:6" x14ac:dyDescent="0.2">
      <c r="A2" s="14" t="s">
        <v>144</v>
      </c>
      <c r="B2" s="12"/>
      <c r="C2" s="12"/>
      <c r="D2" s="12"/>
      <c r="E2" s="14"/>
      <c r="F2" s="14"/>
    </row>
    <row r="3" spans="1:6" x14ac:dyDescent="0.2">
      <c r="A3" s="12"/>
      <c r="B3" s="12"/>
      <c r="C3" s="12"/>
      <c r="D3" s="12"/>
      <c r="E3" s="12"/>
      <c r="F3" s="12"/>
    </row>
    <row r="4" spans="1:6" s="5" customFormat="1" ht="45" x14ac:dyDescent="0.25">
      <c r="A4" s="15"/>
      <c r="B4" s="15"/>
      <c r="C4" s="15"/>
      <c r="D4" s="16" t="s">
        <v>1</v>
      </c>
      <c r="E4" s="16" t="s">
        <v>2</v>
      </c>
      <c r="F4" s="16" t="s">
        <v>3</v>
      </c>
    </row>
    <row r="5" spans="1:6" x14ac:dyDescent="0.2">
      <c r="C5" s="3" t="s">
        <v>141</v>
      </c>
      <c r="D5" s="4" t="s">
        <v>4</v>
      </c>
      <c r="E5" s="4" t="s">
        <v>5</v>
      </c>
      <c r="F5" s="4" t="s">
        <v>6</v>
      </c>
    </row>
    <row r="6" spans="1:6" x14ac:dyDescent="0.2">
      <c r="B6" s="10" t="s">
        <v>7</v>
      </c>
      <c r="C6" s="4" t="s">
        <v>4</v>
      </c>
      <c r="D6" s="8">
        <f t="shared" ref="D6:D46" si="0">F6+E6</f>
        <v>105216570519.22</v>
      </c>
      <c r="E6" s="8">
        <f>E7+E8+E10+E28+E29+E36+E40</f>
        <v>5982221467.7999992</v>
      </c>
      <c r="F6" s="8">
        <f>F7+F8+F10+F28+F29+F36+F40</f>
        <v>99234349051.419998</v>
      </c>
    </row>
    <row r="7" spans="1:6" x14ac:dyDescent="0.2">
      <c r="B7" s="10" t="s">
        <v>8</v>
      </c>
      <c r="C7" s="4" t="s">
        <v>5</v>
      </c>
      <c r="D7" s="8">
        <f t="shared" si="0"/>
        <v>0</v>
      </c>
      <c r="E7" s="9">
        <v>0</v>
      </c>
      <c r="F7" s="9">
        <v>0</v>
      </c>
    </row>
    <row r="8" spans="1:6" x14ac:dyDescent="0.2">
      <c r="B8" s="10" t="s">
        <v>9</v>
      </c>
      <c r="C8" s="4" t="s">
        <v>6</v>
      </c>
      <c r="D8" s="8">
        <f t="shared" si="0"/>
        <v>4974126453.5799999</v>
      </c>
      <c r="E8" s="9">
        <v>3379038955.21</v>
      </c>
      <c r="F8" s="9">
        <v>1595087498.3699999</v>
      </c>
    </row>
    <row r="9" spans="1:6" x14ac:dyDescent="0.2">
      <c r="B9" s="10" t="s">
        <v>10</v>
      </c>
      <c r="C9" s="4" t="s">
        <v>11</v>
      </c>
      <c r="D9" s="8">
        <f t="shared" si="0"/>
        <v>0</v>
      </c>
      <c r="E9" s="9">
        <v>0</v>
      </c>
      <c r="F9" s="9">
        <v>0</v>
      </c>
    </row>
    <row r="10" spans="1:6" x14ac:dyDescent="0.2">
      <c r="B10" s="10" t="s">
        <v>12</v>
      </c>
      <c r="C10" s="4" t="s">
        <v>13</v>
      </c>
      <c r="D10" s="8">
        <f t="shared" si="0"/>
        <v>65898760239.649994</v>
      </c>
      <c r="E10" s="8">
        <f>E11+E13+E18+E27</f>
        <v>1272532611.5999999</v>
      </c>
      <c r="F10" s="8">
        <f>F11+F13+F18+F27</f>
        <v>64626227628.049995</v>
      </c>
    </row>
    <row r="11" spans="1:6" x14ac:dyDescent="0.2">
      <c r="B11" s="10" t="s">
        <v>14</v>
      </c>
      <c r="C11" s="4" t="s">
        <v>15</v>
      </c>
      <c r="D11" s="8">
        <f t="shared" si="0"/>
        <v>2794891045.23</v>
      </c>
      <c r="E11" s="9">
        <v>1272532611.5999999</v>
      </c>
      <c r="F11" s="9">
        <v>1522358433.6300001</v>
      </c>
    </row>
    <row r="12" spans="1:6" x14ac:dyDescent="0.2">
      <c r="B12" s="10" t="s">
        <v>16</v>
      </c>
      <c r="C12" s="4" t="s">
        <v>17</v>
      </c>
      <c r="D12" s="8">
        <f t="shared" si="0"/>
        <v>1901798172.4499998</v>
      </c>
      <c r="E12" s="9">
        <v>1151581226.78</v>
      </c>
      <c r="F12" s="9">
        <v>750216945.66999996</v>
      </c>
    </row>
    <row r="13" spans="1:6" x14ac:dyDescent="0.2">
      <c r="B13" s="10" t="s">
        <v>18</v>
      </c>
      <c r="C13" s="4" t="s">
        <v>19</v>
      </c>
      <c r="D13" s="8">
        <f t="shared" si="0"/>
        <v>7013655450.2200003</v>
      </c>
      <c r="E13" s="8">
        <f>E14+E15+E16+E17</f>
        <v>0</v>
      </c>
      <c r="F13" s="8">
        <f>F14+F15+F16+F17</f>
        <v>7013655450.2200003</v>
      </c>
    </row>
    <row r="14" spans="1:6" x14ac:dyDescent="0.2">
      <c r="B14" s="10" t="s">
        <v>20</v>
      </c>
      <c r="C14" s="4" t="s">
        <v>21</v>
      </c>
      <c r="D14" s="8">
        <f t="shared" si="0"/>
        <v>6406517407.5600004</v>
      </c>
      <c r="E14" s="9">
        <v>0</v>
      </c>
      <c r="F14" s="9">
        <v>6406517407.5600004</v>
      </c>
    </row>
    <row r="15" spans="1:6" x14ac:dyDescent="0.2">
      <c r="B15" s="10" t="s">
        <v>22</v>
      </c>
      <c r="C15" s="4" t="s">
        <v>23</v>
      </c>
      <c r="D15" s="8">
        <f t="shared" si="0"/>
        <v>607138042.65999997</v>
      </c>
      <c r="E15" s="9">
        <v>0</v>
      </c>
      <c r="F15" s="9">
        <v>607138042.65999997</v>
      </c>
    </row>
    <row r="16" spans="1:6" x14ac:dyDescent="0.2">
      <c r="B16" s="10" t="s">
        <v>24</v>
      </c>
      <c r="C16" s="4" t="s">
        <v>25</v>
      </c>
      <c r="D16" s="8">
        <f t="shared" si="0"/>
        <v>0</v>
      </c>
      <c r="E16" s="9">
        <v>0</v>
      </c>
      <c r="F16" s="9">
        <v>0</v>
      </c>
    </row>
    <row r="17" spans="2:6" x14ac:dyDescent="0.2">
      <c r="B17" s="10" t="s">
        <v>26</v>
      </c>
      <c r="C17" s="4" t="s">
        <v>27</v>
      </c>
      <c r="D17" s="8">
        <f t="shared" si="0"/>
        <v>0</v>
      </c>
      <c r="E17" s="9">
        <v>0</v>
      </c>
      <c r="F17" s="9">
        <v>0</v>
      </c>
    </row>
    <row r="18" spans="2:6" x14ac:dyDescent="0.2">
      <c r="B18" s="10" t="s">
        <v>28</v>
      </c>
      <c r="C18" s="4" t="s">
        <v>29</v>
      </c>
      <c r="D18" s="8">
        <f t="shared" si="0"/>
        <v>56090213744.199997</v>
      </c>
      <c r="E18" s="8">
        <f>E19+E20+E23+E24+E25+E26</f>
        <v>0</v>
      </c>
      <c r="F18" s="8">
        <f>F19+F20+F23+F24+F25+F26</f>
        <v>56090213744.199997</v>
      </c>
    </row>
    <row r="19" spans="2:6" x14ac:dyDescent="0.2">
      <c r="B19" s="10" t="s">
        <v>30</v>
      </c>
      <c r="C19" s="4" t="s">
        <v>31</v>
      </c>
      <c r="D19" s="8">
        <f t="shared" si="0"/>
        <v>4093487022.4200001</v>
      </c>
      <c r="E19" s="9">
        <v>0</v>
      </c>
      <c r="F19" s="9">
        <v>4093487022.4200001</v>
      </c>
    </row>
    <row r="20" spans="2:6" x14ac:dyDescent="0.2">
      <c r="B20" s="10" t="s">
        <v>32</v>
      </c>
      <c r="C20" s="4" t="s">
        <v>33</v>
      </c>
      <c r="D20" s="8">
        <f t="shared" si="0"/>
        <v>43384951219.139999</v>
      </c>
      <c r="E20" s="8">
        <f>E21+E22</f>
        <v>0</v>
      </c>
      <c r="F20" s="8">
        <f>F21+F22</f>
        <v>43384951219.139999</v>
      </c>
    </row>
    <row r="21" spans="2:6" x14ac:dyDescent="0.2">
      <c r="B21" s="10" t="s">
        <v>34</v>
      </c>
      <c r="C21" s="4" t="s">
        <v>35</v>
      </c>
      <c r="D21" s="8">
        <f t="shared" si="0"/>
        <v>18415631129.619999</v>
      </c>
      <c r="E21" s="9">
        <v>0</v>
      </c>
      <c r="F21" s="9">
        <v>18415631129.619999</v>
      </c>
    </row>
    <row r="22" spans="2:6" x14ac:dyDescent="0.2">
      <c r="B22" s="10" t="s">
        <v>36</v>
      </c>
      <c r="C22" s="4" t="s">
        <v>37</v>
      </c>
      <c r="D22" s="8">
        <f t="shared" si="0"/>
        <v>24969320089.52</v>
      </c>
      <c r="E22" s="9"/>
      <c r="F22" s="9">
        <v>24969320089.52</v>
      </c>
    </row>
    <row r="23" spans="2:6" x14ac:dyDescent="0.2">
      <c r="B23" s="10" t="s">
        <v>38</v>
      </c>
      <c r="C23" s="4" t="s">
        <v>39</v>
      </c>
      <c r="D23" s="8">
        <f t="shared" si="0"/>
        <v>0</v>
      </c>
      <c r="E23" s="9">
        <v>0</v>
      </c>
      <c r="F23" s="9">
        <v>0</v>
      </c>
    </row>
    <row r="24" spans="2:6" x14ac:dyDescent="0.2">
      <c r="B24" s="10" t="s">
        <v>40</v>
      </c>
      <c r="C24" s="4" t="s">
        <v>41</v>
      </c>
      <c r="D24" s="8">
        <f t="shared" si="0"/>
        <v>3805854062.4899998</v>
      </c>
      <c r="E24" s="9">
        <v>0</v>
      </c>
      <c r="F24" s="9">
        <v>3805854062.4899998</v>
      </c>
    </row>
    <row r="25" spans="2:6" x14ac:dyDescent="0.2">
      <c r="B25" s="10" t="s">
        <v>42</v>
      </c>
      <c r="C25" s="4" t="s">
        <v>43</v>
      </c>
      <c r="D25" s="8">
        <f t="shared" si="0"/>
        <v>4665575832.6099997</v>
      </c>
      <c r="E25" s="9">
        <v>0</v>
      </c>
      <c r="F25" s="9">
        <v>4665575832.6099997</v>
      </c>
    </row>
    <row r="26" spans="2:6" x14ac:dyDescent="0.2">
      <c r="B26" s="10" t="s">
        <v>44</v>
      </c>
      <c r="C26" s="4" t="s">
        <v>45</v>
      </c>
      <c r="D26" s="8">
        <f t="shared" si="0"/>
        <v>140345607.53999999</v>
      </c>
      <c r="E26" s="9">
        <v>0</v>
      </c>
      <c r="F26" s="9">
        <v>140345607.53999999</v>
      </c>
    </row>
    <row r="27" spans="2:6" x14ac:dyDescent="0.2">
      <c r="B27" s="10" t="s">
        <v>46</v>
      </c>
      <c r="C27" s="4" t="s">
        <v>47</v>
      </c>
      <c r="D27" s="8">
        <f t="shared" si="0"/>
        <v>0</v>
      </c>
      <c r="E27" s="9">
        <v>0</v>
      </c>
      <c r="F27" s="9">
        <v>0</v>
      </c>
    </row>
    <row r="28" spans="2:6" x14ac:dyDescent="0.2">
      <c r="B28" s="10" t="s">
        <v>48</v>
      </c>
      <c r="C28" s="4" t="s">
        <v>49</v>
      </c>
      <c r="D28" s="8">
        <f t="shared" si="0"/>
        <v>9865795371.0699997</v>
      </c>
      <c r="E28" s="9">
        <v>0</v>
      </c>
      <c r="F28" s="9">
        <v>9865795371.0699997</v>
      </c>
    </row>
    <row r="29" spans="2:6" x14ac:dyDescent="0.2">
      <c r="B29" s="10" t="s">
        <v>50</v>
      </c>
      <c r="C29" s="4" t="s">
        <v>51</v>
      </c>
      <c r="D29" s="8">
        <f t="shared" si="0"/>
        <v>8318487589.8700008</v>
      </c>
      <c r="E29" s="8">
        <f>E30+E33+E34</f>
        <v>569155746.13</v>
      </c>
      <c r="F29" s="8">
        <f>F30+F33+F34</f>
        <v>7749331843.7400007</v>
      </c>
    </row>
    <row r="30" spans="2:6" x14ac:dyDescent="0.2">
      <c r="B30" s="10" t="s">
        <v>52</v>
      </c>
      <c r="C30" s="4" t="s">
        <v>53</v>
      </c>
      <c r="D30" s="8">
        <f t="shared" si="0"/>
        <v>3110129766.8900003</v>
      </c>
      <c r="E30" s="8">
        <f>E31+E32</f>
        <v>569155746.13</v>
      </c>
      <c r="F30" s="8">
        <f>F31+F32</f>
        <v>2540974020.7600002</v>
      </c>
    </row>
    <row r="31" spans="2:6" x14ac:dyDescent="0.2">
      <c r="B31" s="10" t="s">
        <v>54</v>
      </c>
      <c r="C31" s="4" t="s">
        <v>55</v>
      </c>
      <c r="D31" s="8">
        <f t="shared" si="0"/>
        <v>3028111133.6900001</v>
      </c>
      <c r="E31" s="9">
        <v>508068401.45999998</v>
      </c>
      <c r="F31" s="9">
        <v>2520042732.23</v>
      </c>
    </row>
    <row r="32" spans="2:6" x14ac:dyDescent="0.2">
      <c r="B32" s="10" t="s">
        <v>56</v>
      </c>
      <c r="C32" s="4" t="s">
        <v>57</v>
      </c>
      <c r="D32" s="8">
        <f t="shared" si="0"/>
        <v>82018633.200000003</v>
      </c>
      <c r="E32" s="9">
        <v>61087344.670000002</v>
      </c>
      <c r="F32" s="9">
        <v>20931288.530000001</v>
      </c>
    </row>
    <row r="33" spans="2:6" x14ac:dyDescent="0.2">
      <c r="B33" s="10" t="s">
        <v>58</v>
      </c>
      <c r="C33" s="4" t="s">
        <v>59</v>
      </c>
      <c r="D33" s="8">
        <f t="shared" si="0"/>
        <v>21826320.050000001</v>
      </c>
      <c r="E33" s="9">
        <v>0</v>
      </c>
      <c r="F33" s="9">
        <v>21826320.050000001</v>
      </c>
    </row>
    <row r="34" spans="2:6" x14ac:dyDescent="0.2">
      <c r="B34" s="10" t="s">
        <v>60</v>
      </c>
      <c r="C34" s="4" t="s">
        <v>61</v>
      </c>
      <c r="D34" s="8">
        <f t="shared" si="0"/>
        <v>5186531502.9300003</v>
      </c>
      <c r="E34" s="9">
        <v>0</v>
      </c>
      <c r="F34" s="9">
        <v>5186531502.9300003</v>
      </c>
    </row>
    <row r="35" spans="2:6" x14ac:dyDescent="0.2">
      <c r="B35" s="10" t="s">
        <v>62</v>
      </c>
      <c r="C35" s="4" t="s">
        <v>63</v>
      </c>
      <c r="D35" s="8">
        <f t="shared" si="0"/>
        <v>4754832053.0699997</v>
      </c>
      <c r="E35" s="9"/>
      <c r="F35" s="9">
        <v>4754832053.0699997</v>
      </c>
    </row>
    <row r="36" spans="2:6" x14ac:dyDescent="0.2">
      <c r="B36" s="10" t="s">
        <v>64</v>
      </c>
      <c r="C36" s="4" t="s">
        <v>65</v>
      </c>
      <c r="D36" s="8">
        <f t="shared" si="0"/>
        <v>2348842984.8600001</v>
      </c>
      <c r="E36" s="8">
        <f>E37+E38+E39</f>
        <v>761494154.86000001</v>
      </c>
      <c r="F36" s="8">
        <f>F37+F38+F39</f>
        <v>1587348830</v>
      </c>
    </row>
    <row r="37" spans="2:6" x14ac:dyDescent="0.2">
      <c r="B37" s="10" t="s">
        <v>66</v>
      </c>
      <c r="C37" s="4" t="s">
        <v>67</v>
      </c>
      <c r="D37" s="8">
        <f t="shared" si="0"/>
        <v>1442346116.0500002</v>
      </c>
      <c r="E37" s="9">
        <v>761494154.86000001</v>
      </c>
      <c r="F37" s="9">
        <v>680851961.19000006</v>
      </c>
    </row>
    <row r="38" spans="2:6" x14ac:dyDescent="0.2">
      <c r="B38" s="10" t="s">
        <v>68</v>
      </c>
      <c r="C38" s="4" t="s">
        <v>69</v>
      </c>
      <c r="D38" s="8">
        <f t="shared" si="0"/>
        <v>906496868.80999994</v>
      </c>
      <c r="E38" s="9">
        <v>0</v>
      </c>
      <c r="F38" s="9">
        <v>906496868.80999994</v>
      </c>
    </row>
    <row r="39" spans="2:6" x14ac:dyDescent="0.2">
      <c r="B39" s="10" t="s">
        <v>70</v>
      </c>
      <c r="C39" s="4" t="s">
        <v>71</v>
      </c>
      <c r="D39" s="8">
        <f t="shared" si="0"/>
        <v>0</v>
      </c>
      <c r="E39" s="9">
        <v>0</v>
      </c>
      <c r="F39" s="9">
        <v>0</v>
      </c>
    </row>
    <row r="40" spans="2:6" x14ac:dyDescent="0.2">
      <c r="B40" s="10" t="s">
        <v>72</v>
      </c>
      <c r="C40" s="4" t="s">
        <v>73</v>
      </c>
      <c r="D40" s="8">
        <f t="shared" si="0"/>
        <v>13810557880.190001</v>
      </c>
      <c r="E40" s="8">
        <f>E41+E42+E45</f>
        <v>0</v>
      </c>
      <c r="F40" s="8">
        <f>F41+F42+F45</f>
        <v>13810557880.190001</v>
      </c>
    </row>
    <row r="41" spans="2:6" x14ac:dyDescent="0.2">
      <c r="B41" s="10" t="s">
        <v>74</v>
      </c>
      <c r="C41" s="4" t="s">
        <v>75</v>
      </c>
      <c r="D41" s="8">
        <f t="shared" si="0"/>
        <v>0</v>
      </c>
      <c r="E41" s="9">
        <v>0</v>
      </c>
      <c r="F41" s="9">
        <v>0</v>
      </c>
    </row>
    <row r="42" spans="2:6" x14ac:dyDescent="0.2">
      <c r="B42" s="10" t="s">
        <v>76</v>
      </c>
      <c r="C42" s="4" t="s">
        <v>77</v>
      </c>
      <c r="D42" s="8">
        <f t="shared" si="0"/>
        <v>10240615135</v>
      </c>
      <c r="E42" s="8">
        <f>E43+E44</f>
        <v>0</v>
      </c>
      <c r="F42" s="8">
        <f>F43+F44</f>
        <v>10240615135</v>
      </c>
    </row>
    <row r="43" spans="2:6" x14ac:dyDescent="0.2">
      <c r="B43" s="10" t="s">
        <v>78</v>
      </c>
      <c r="C43" s="4" t="s">
        <v>79</v>
      </c>
      <c r="D43" s="8">
        <f t="shared" si="0"/>
        <v>8300517903.2700005</v>
      </c>
      <c r="E43" s="9">
        <v>0</v>
      </c>
      <c r="F43" s="9">
        <v>8300517903.2700005</v>
      </c>
    </row>
    <row r="44" spans="2:6" x14ac:dyDescent="0.2">
      <c r="B44" s="10" t="s">
        <v>80</v>
      </c>
      <c r="C44" s="4" t="s">
        <v>81</v>
      </c>
      <c r="D44" s="8">
        <f t="shared" si="0"/>
        <v>1940097231.73</v>
      </c>
      <c r="E44" s="9">
        <v>0</v>
      </c>
      <c r="F44" s="9">
        <v>1940097231.73</v>
      </c>
    </row>
    <row r="45" spans="2:6" x14ac:dyDescent="0.2">
      <c r="B45" s="10" t="s">
        <v>82</v>
      </c>
      <c r="C45" s="4" t="s">
        <v>83</v>
      </c>
      <c r="D45" s="8">
        <f t="shared" si="0"/>
        <v>3569942745.1900001</v>
      </c>
      <c r="E45" s="9">
        <v>0</v>
      </c>
      <c r="F45" s="9">
        <v>3569942745.1900001</v>
      </c>
    </row>
    <row r="46" spans="2:6" x14ac:dyDescent="0.2">
      <c r="B46" s="10" t="s">
        <v>84</v>
      </c>
      <c r="C46" s="4" t="s">
        <v>85</v>
      </c>
      <c r="D46" s="8">
        <f t="shared" si="0"/>
        <v>780762430.37</v>
      </c>
      <c r="E46" s="9">
        <v>0</v>
      </c>
      <c r="F46" s="9">
        <v>780762430.37</v>
      </c>
    </row>
  </sheetData>
  <printOptions gridLinesSet="0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51"/>
  <sheetViews>
    <sheetView showGridLines="0" tabSelected="1" workbookViewId="0">
      <pane xSplit="3" ySplit="5" topLeftCell="D6" activePane="bottomRight" state="frozen"/>
      <selection pane="topRight"/>
      <selection pane="bottomLeft"/>
      <selection pane="bottomRight" activeCell="M23" sqref="M23"/>
    </sheetView>
  </sheetViews>
  <sheetFormatPr defaultColWidth="8.7109375" defaultRowHeight="11.25" x14ac:dyDescent="0.2"/>
  <cols>
    <col min="1" max="1" width="8.7109375" style="2"/>
    <col min="2" max="2" width="52.28515625" style="2" bestFit="1" customWidth="1"/>
    <col min="3" max="3" width="8.5703125" style="2" customWidth="1"/>
    <col min="4" max="6" width="16.5703125" style="2" customWidth="1"/>
    <col min="7" max="16384" width="8.7109375" style="2"/>
  </cols>
  <sheetData>
    <row r="1" spans="1:6" ht="12" x14ac:dyDescent="0.2">
      <c r="A1" s="11" t="s">
        <v>86</v>
      </c>
      <c r="B1" s="17"/>
      <c r="C1" s="17"/>
      <c r="D1" s="17"/>
      <c r="E1" s="17"/>
      <c r="F1" s="18" t="s">
        <v>143</v>
      </c>
    </row>
    <row r="2" spans="1:6" x14ac:dyDescent="0.2">
      <c r="A2" s="17"/>
      <c r="B2" s="17"/>
      <c r="C2" s="17"/>
      <c r="D2" s="17"/>
      <c r="E2" s="17"/>
      <c r="F2" s="17"/>
    </row>
    <row r="3" spans="1:6" s="7" customFormat="1" x14ac:dyDescent="0.25">
      <c r="A3" s="19"/>
      <c r="B3" s="19"/>
      <c r="C3" s="19"/>
      <c r="D3" s="19"/>
      <c r="E3" s="19"/>
      <c r="F3" s="19"/>
    </row>
    <row r="4" spans="1:6" s="7" customFormat="1" x14ac:dyDescent="0.25">
      <c r="A4" s="19"/>
      <c r="B4" s="19"/>
      <c r="C4" s="19"/>
      <c r="D4" s="16" t="s">
        <v>87</v>
      </c>
      <c r="E4" s="16" t="s">
        <v>88</v>
      </c>
      <c r="F4" s="16" t="s">
        <v>89</v>
      </c>
    </row>
    <row r="5" spans="1:6" x14ac:dyDescent="0.2">
      <c r="A5" s="17"/>
      <c r="B5" s="17"/>
      <c r="C5" s="20" t="s">
        <v>141</v>
      </c>
      <c r="D5" s="21" t="s">
        <v>4</v>
      </c>
      <c r="E5" s="21" t="s">
        <v>5</v>
      </c>
      <c r="F5" s="21" t="s">
        <v>6</v>
      </c>
    </row>
    <row r="6" spans="1:6" x14ac:dyDescent="0.2">
      <c r="B6" s="10" t="s">
        <v>90</v>
      </c>
      <c r="C6" s="4" t="s">
        <v>4</v>
      </c>
      <c r="D6" s="6" t="s">
        <v>142</v>
      </c>
      <c r="E6" s="6" t="s">
        <v>142</v>
      </c>
      <c r="F6" s="8">
        <f>F7+F17+F18+F32+F33+F37+F38+F48</f>
        <v>99234349051.419998</v>
      </c>
    </row>
    <row r="7" spans="1:6" x14ac:dyDescent="0.2">
      <c r="B7" s="10" t="s">
        <v>91</v>
      </c>
      <c r="C7" s="4" t="s">
        <v>5</v>
      </c>
      <c r="D7" s="6" t="s">
        <v>142</v>
      </c>
      <c r="E7" s="6" t="s">
        <v>142</v>
      </c>
      <c r="F7" s="8">
        <f>F8+F10+F11+F12+F14+F15+F16</f>
        <v>19101547740.240002</v>
      </c>
    </row>
    <row r="8" spans="1:6" x14ac:dyDescent="0.2">
      <c r="B8" s="10" t="s">
        <v>92</v>
      </c>
      <c r="C8" s="4" t="s">
        <v>6</v>
      </c>
      <c r="D8" s="6" t="s">
        <v>142</v>
      </c>
      <c r="E8" s="6" t="s">
        <v>142</v>
      </c>
      <c r="F8" s="9">
        <v>4302129000</v>
      </c>
    </row>
    <row r="9" spans="1:6" x14ac:dyDescent="0.2">
      <c r="B9" s="10" t="s">
        <v>93</v>
      </c>
      <c r="C9" s="4" t="s">
        <v>11</v>
      </c>
      <c r="D9" s="6" t="s">
        <v>142</v>
      </c>
      <c r="E9" s="6" t="s">
        <v>142</v>
      </c>
      <c r="F9" s="9">
        <v>0</v>
      </c>
    </row>
    <row r="10" spans="1:6" x14ac:dyDescent="0.2">
      <c r="B10" s="10" t="s">
        <v>94</v>
      </c>
      <c r="C10" s="4" t="s">
        <v>13</v>
      </c>
      <c r="D10" s="6" t="s">
        <v>142</v>
      </c>
      <c r="E10" s="6" t="s">
        <v>142</v>
      </c>
      <c r="F10" s="9">
        <v>134039366.06999999</v>
      </c>
    </row>
    <row r="11" spans="1:6" x14ac:dyDescent="0.2">
      <c r="B11" s="10" t="s">
        <v>95</v>
      </c>
      <c r="C11" s="4" t="s">
        <v>15</v>
      </c>
      <c r="D11" s="6" t="s">
        <v>142</v>
      </c>
      <c r="E11" s="6" t="s">
        <v>142</v>
      </c>
      <c r="F11" s="9">
        <v>0</v>
      </c>
    </row>
    <row r="12" spans="1:6" x14ac:dyDescent="0.2">
      <c r="B12" s="10" t="s">
        <v>96</v>
      </c>
      <c r="C12" s="4" t="s">
        <v>17</v>
      </c>
      <c r="D12" s="6" t="s">
        <v>142</v>
      </c>
      <c r="E12" s="6" t="s">
        <v>142</v>
      </c>
      <c r="F12" s="9">
        <v>-63946882.439999998</v>
      </c>
    </row>
    <row r="13" spans="1:6" x14ac:dyDescent="0.2">
      <c r="B13" s="10" t="s">
        <v>97</v>
      </c>
      <c r="C13" s="4" t="s">
        <v>19</v>
      </c>
      <c r="D13" s="6" t="s">
        <v>142</v>
      </c>
      <c r="E13" s="6" t="s">
        <v>142</v>
      </c>
      <c r="F13" s="9">
        <v>43649413.880000003</v>
      </c>
    </row>
    <row r="14" spans="1:6" x14ac:dyDescent="0.2">
      <c r="B14" s="10" t="s">
        <v>98</v>
      </c>
      <c r="C14" s="4" t="s">
        <v>21</v>
      </c>
      <c r="D14" s="6" t="s">
        <v>142</v>
      </c>
      <c r="E14" s="6" t="s">
        <v>142</v>
      </c>
      <c r="F14" s="9">
        <v>197468836.19999999</v>
      </c>
    </row>
    <row r="15" spans="1:6" x14ac:dyDescent="0.2">
      <c r="B15" s="10" t="s">
        <v>99</v>
      </c>
      <c r="C15" s="4" t="s">
        <v>23</v>
      </c>
      <c r="D15" s="6" t="s">
        <v>142</v>
      </c>
      <c r="E15" s="6" t="s">
        <v>142</v>
      </c>
      <c r="F15" s="9">
        <v>12957167988.42</v>
      </c>
    </row>
    <row r="16" spans="1:6" x14ac:dyDescent="0.2">
      <c r="B16" s="10" t="s">
        <v>100</v>
      </c>
      <c r="C16" s="4" t="s">
        <v>25</v>
      </c>
      <c r="D16" s="6" t="s">
        <v>142</v>
      </c>
      <c r="E16" s="6" t="s">
        <v>142</v>
      </c>
      <c r="F16" s="9">
        <v>1574689431.99</v>
      </c>
    </row>
    <row r="17" spans="2:6" x14ac:dyDescent="0.2">
      <c r="B17" s="10" t="s">
        <v>101</v>
      </c>
      <c r="C17" s="4" t="s">
        <v>27</v>
      </c>
      <c r="D17" s="6" t="s">
        <v>142</v>
      </c>
      <c r="E17" s="6" t="s">
        <v>142</v>
      </c>
      <c r="F17" s="9">
        <v>0</v>
      </c>
    </row>
    <row r="18" spans="2:6" x14ac:dyDescent="0.2">
      <c r="B18" s="10" t="s">
        <v>102</v>
      </c>
      <c r="C18" s="4" t="s">
        <v>29</v>
      </c>
      <c r="D18" s="8">
        <f t="shared" ref="D18:D32" si="0">F18+E18</f>
        <v>69765946116.470001</v>
      </c>
      <c r="E18" s="8">
        <f>E19+E22+E23+E26+E29</f>
        <v>11311958849.150002</v>
      </c>
      <c r="F18" s="8">
        <f>F19+F22+F23+F26+F29</f>
        <v>58453987267.32</v>
      </c>
    </row>
    <row r="19" spans="2:6" x14ac:dyDescent="0.2">
      <c r="B19" s="10" t="s">
        <v>103</v>
      </c>
      <c r="C19" s="4" t="s">
        <v>31</v>
      </c>
      <c r="D19" s="8">
        <f t="shared" si="0"/>
        <v>9443039221.3400002</v>
      </c>
      <c r="E19" s="8">
        <f>E20+E21</f>
        <v>2113077316.6200001</v>
      </c>
      <c r="F19" s="8">
        <f>F20+F21</f>
        <v>7329961904.7200003</v>
      </c>
    </row>
    <row r="20" spans="2:6" x14ac:dyDescent="0.2">
      <c r="B20" s="10" t="s">
        <v>104</v>
      </c>
      <c r="C20" s="4" t="s">
        <v>33</v>
      </c>
      <c r="D20" s="8">
        <f t="shared" si="0"/>
        <v>197576868.40000001</v>
      </c>
      <c r="E20" s="9">
        <v>25663084.440000001</v>
      </c>
      <c r="F20" s="9">
        <v>171913783.96000001</v>
      </c>
    </row>
    <row r="21" spans="2:6" x14ac:dyDescent="0.2">
      <c r="B21" s="10" t="s">
        <v>105</v>
      </c>
      <c r="C21" s="4" t="s">
        <v>35</v>
      </c>
      <c r="D21" s="8">
        <f t="shared" si="0"/>
        <v>9245462352.9400005</v>
      </c>
      <c r="E21" s="9">
        <v>2087414232.1800001</v>
      </c>
      <c r="F21" s="9">
        <v>7158048120.7600002</v>
      </c>
    </row>
    <row r="22" spans="2:6" x14ac:dyDescent="0.2">
      <c r="B22" s="10" t="s">
        <v>106</v>
      </c>
      <c r="C22" s="4" t="s">
        <v>37</v>
      </c>
      <c r="D22" s="8">
        <f t="shared" si="0"/>
        <v>33084582903.57</v>
      </c>
      <c r="E22" s="9">
        <v>0</v>
      </c>
      <c r="F22" s="9">
        <v>33084582903.57</v>
      </c>
    </row>
    <row r="23" spans="2:6" x14ac:dyDescent="0.2">
      <c r="B23" s="10" t="s">
        <v>107</v>
      </c>
      <c r="C23" s="4" t="s">
        <v>39</v>
      </c>
      <c r="D23" s="8">
        <f t="shared" si="0"/>
        <v>22311980276.139999</v>
      </c>
      <c r="E23" s="8">
        <f>E24+E25</f>
        <v>9082513801.5300007</v>
      </c>
      <c r="F23" s="8">
        <f>F24+F25</f>
        <v>13229466474.610001</v>
      </c>
    </row>
    <row r="24" spans="2:6" x14ac:dyDescent="0.2">
      <c r="B24" s="10" t="s">
        <v>108</v>
      </c>
      <c r="C24" s="4" t="s">
        <v>41</v>
      </c>
      <c r="D24" s="8">
        <f t="shared" si="0"/>
        <v>4773302497.2800007</v>
      </c>
      <c r="E24" s="9">
        <v>1277114205.98</v>
      </c>
      <c r="F24" s="9">
        <v>3496188291.3000002</v>
      </c>
    </row>
    <row r="25" spans="2:6" x14ac:dyDescent="0.2">
      <c r="B25" s="10" t="s">
        <v>109</v>
      </c>
      <c r="C25" s="4" t="s">
        <v>43</v>
      </c>
      <c r="D25" s="8">
        <f t="shared" si="0"/>
        <v>17538677778.860001</v>
      </c>
      <c r="E25" s="9">
        <v>7805399595.5500002</v>
      </c>
      <c r="F25" s="9">
        <v>9733278183.3099995</v>
      </c>
    </row>
    <row r="26" spans="2:6" x14ac:dyDescent="0.2">
      <c r="B26" s="10" t="s">
        <v>110</v>
      </c>
      <c r="C26" s="4" t="s">
        <v>45</v>
      </c>
      <c r="D26" s="8">
        <f t="shared" si="0"/>
        <v>3453200087.4200001</v>
      </c>
      <c r="E26" s="8">
        <f>E27+E28</f>
        <v>116367731</v>
      </c>
      <c r="F26" s="8">
        <f>F27+F28</f>
        <v>3336832356.4200001</v>
      </c>
    </row>
    <row r="27" spans="2:6" x14ac:dyDescent="0.2">
      <c r="B27" s="10" t="s">
        <v>111</v>
      </c>
      <c r="C27" s="4" t="s">
        <v>47</v>
      </c>
      <c r="D27" s="8">
        <f t="shared" si="0"/>
        <v>3114307924.5799999</v>
      </c>
      <c r="E27" s="9">
        <v>0</v>
      </c>
      <c r="F27" s="9">
        <v>3114307924.5799999</v>
      </c>
    </row>
    <row r="28" spans="2:6" x14ac:dyDescent="0.2">
      <c r="B28" s="10" t="s">
        <v>112</v>
      </c>
      <c r="C28" s="4" t="s">
        <v>49</v>
      </c>
      <c r="D28" s="8">
        <f t="shared" si="0"/>
        <v>338892162.84000003</v>
      </c>
      <c r="E28" s="9">
        <v>116367731</v>
      </c>
      <c r="F28" s="9">
        <v>222524431.84</v>
      </c>
    </row>
    <row r="29" spans="2:6" x14ac:dyDescent="0.2">
      <c r="B29" s="10" t="s">
        <v>113</v>
      </c>
      <c r="C29" s="4" t="s">
        <v>51</v>
      </c>
      <c r="D29" s="8">
        <f t="shared" si="0"/>
        <v>1473143628</v>
      </c>
      <c r="E29" s="8">
        <f>E30+E31</f>
        <v>0</v>
      </c>
      <c r="F29" s="8">
        <f>F30+F31</f>
        <v>1473143628</v>
      </c>
    </row>
    <row r="30" spans="2:6" x14ac:dyDescent="0.2">
      <c r="B30" s="10" t="s">
        <v>114</v>
      </c>
      <c r="C30" s="4" t="s">
        <v>53</v>
      </c>
      <c r="D30" s="8">
        <f t="shared" si="0"/>
        <v>1472668716</v>
      </c>
      <c r="E30" s="9"/>
      <c r="F30" s="9">
        <v>1472668716</v>
      </c>
    </row>
    <row r="31" spans="2:6" x14ac:dyDescent="0.2">
      <c r="B31" s="10" t="s">
        <v>115</v>
      </c>
      <c r="C31" s="4" t="s">
        <v>55</v>
      </c>
      <c r="D31" s="8">
        <f t="shared" si="0"/>
        <v>474912</v>
      </c>
      <c r="E31" s="9">
        <v>0</v>
      </c>
      <c r="F31" s="9">
        <v>474912</v>
      </c>
    </row>
    <row r="32" spans="2:6" x14ac:dyDescent="0.2">
      <c r="B32" s="10" t="s">
        <v>116</v>
      </c>
      <c r="C32" s="4" t="s">
        <v>57</v>
      </c>
      <c r="D32" s="8">
        <f t="shared" si="0"/>
        <v>9865795371.0699997</v>
      </c>
      <c r="E32" s="9">
        <v>0</v>
      </c>
      <c r="F32" s="9">
        <v>9865795371.0699997</v>
      </c>
    </row>
    <row r="33" spans="2:6" x14ac:dyDescent="0.2">
      <c r="B33" s="10" t="s">
        <v>117</v>
      </c>
      <c r="C33" s="4" t="s">
        <v>59</v>
      </c>
      <c r="D33" s="6" t="s">
        <v>142</v>
      </c>
      <c r="E33" s="6" t="s">
        <v>142</v>
      </c>
      <c r="F33" s="8">
        <f>F34+F35+F36</f>
        <v>761596100.50999999</v>
      </c>
    </row>
    <row r="34" spans="2:6" x14ac:dyDescent="0.2">
      <c r="B34" s="10" t="s">
        <v>118</v>
      </c>
      <c r="C34" s="4" t="s">
        <v>61</v>
      </c>
      <c r="D34" s="6" t="s">
        <v>142</v>
      </c>
      <c r="E34" s="6" t="s">
        <v>142</v>
      </c>
      <c r="F34" s="9">
        <v>82974415.030000001</v>
      </c>
    </row>
    <row r="35" spans="2:6" x14ac:dyDescent="0.2">
      <c r="B35" s="10" t="s">
        <v>119</v>
      </c>
      <c r="C35" s="4" t="s">
        <v>63</v>
      </c>
      <c r="D35" s="6" t="s">
        <v>142</v>
      </c>
      <c r="E35" s="6" t="s">
        <v>142</v>
      </c>
      <c r="F35" s="9">
        <v>410671435.48000002</v>
      </c>
    </row>
    <row r="36" spans="2:6" x14ac:dyDescent="0.2">
      <c r="B36" s="10" t="s">
        <v>120</v>
      </c>
      <c r="C36" s="4" t="s">
        <v>65</v>
      </c>
      <c r="D36" s="6" t="s">
        <v>142</v>
      </c>
      <c r="E36" s="6" t="s">
        <v>142</v>
      </c>
      <c r="F36" s="9">
        <v>267950250</v>
      </c>
    </row>
    <row r="37" spans="2:6" x14ac:dyDescent="0.2">
      <c r="B37" s="10" t="s">
        <v>121</v>
      </c>
      <c r="C37" s="4" t="s">
        <v>67</v>
      </c>
      <c r="D37" s="6" t="s">
        <v>142</v>
      </c>
      <c r="E37" s="6" t="s">
        <v>142</v>
      </c>
      <c r="F37" s="9">
        <v>0</v>
      </c>
    </row>
    <row r="38" spans="2:6" x14ac:dyDescent="0.2">
      <c r="B38" s="10" t="s">
        <v>122</v>
      </c>
      <c r="C38" s="4" t="s">
        <v>69</v>
      </c>
      <c r="D38" s="6" t="s">
        <v>142</v>
      </c>
      <c r="E38" s="6" t="s">
        <v>142</v>
      </c>
      <c r="F38" s="8">
        <f>F39+F40+F41+F43+F44+F46+F47</f>
        <v>7246377204.4800005</v>
      </c>
    </row>
    <row r="39" spans="2:6" x14ac:dyDescent="0.2">
      <c r="B39" s="10" t="s">
        <v>123</v>
      </c>
      <c r="C39" s="4" t="s">
        <v>71</v>
      </c>
      <c r="D39" s="6" t="s">
        <v>142</v>
      </c>
      <c r="E39" s="6" t="s">
        <v>142</v>
      </c>
      <c r="F39" s="9">
        <v>6464314763.54</v>
      </c>
    </row>
    <row r="40" spans="2:6" x14ac:dyDescent="0.2">
      <c r="B40" s="10" t="s">
        <v>124</v>
      </c>
      <c r="C40" s="4" t="s">
        <v>73</v>
      </c>
      <c r="D40" s="6" t="s">
        <v>142</v>
      </c>
      <c r="E40" s="6" t="s">
        <v>142</v>
      </c>
      <c r="F40" s="9">
        <v>197259625.31</v>
      </c>
    </row>
    <row r="41" spans="2:6" x14ac:dyDescent="0.2">
      <c r="B41" s="10" t="s">
        <v>125</v>
      </c>
      <c r="C41" s="4" t="s">
        <v>75</v>
      </c>
      <c r="D41" s="6" t="s">
        <v>142</v>
      </c>
      <c r="E41" s="6" t="s">
        <v>142</v>
      </c>
      <c r="F41" s="9">
        <v>0</v>
      </c>
    </row>
    <row r="42" spans="2:6" x14ac:dyDescent="0.2">
      <c r="B42" s="10" t="s">
        <v>126</v>
      </c>
      <c r="C42" s="4" t="s">
        <v>77</v>
      </c>
      <c r="D42" s="6" t="s">
        <v>142</v>
      </c>
      <c r="E42" s="6" t="s">
        <v>142</v>
      </c>
      <c r="F42" s="9">
        <v>0</v>
      </c>
    </row>
    <row r="43" spans="2:6" x14ac:dyDescent="0.2">
      <c r="B43" s="10" t="s">
        <v>127</v>
      </c>
      <c r="C43" s="4" t="s">
        <v>79</v>
      </c>
      <c r="D43" s="6" t="s">
        <v>142</v>
      </c>
      <c r="E43" s="6" t="s">
        <v>142</v>
      </c>
      <c r="F43" s="9">
        <v>0</v>
      </c>
    </row>
    <row r="44" spans="2:6" x14ac:dyDescent="0.2">
      <c r="B44" s="10" t="s">
        <v>128</v>
      </c>
      <c r="C44" s="4" t="s">
        <v>81</v>
      </c>
      <c r="D44" s="6" t="s">
        <v>142</v>
      </c>
      <c r="E44" s="6" t="s">
        <v>142</v>
      </c>
      <c r="F44" s="9">
        <v>584802815.63</v>
      </c>
    </row>
    <row r="45" spans="2:6" x14ac:dyDescent="0.2">
      <c r="B45" s="10" t="s">
        <v>129</v>
      </c>
      <c r="C45" s="4" t="s">
        <v>83</v>
      </c>
      <c r="D45" s="6" t="s">
        <v>142</v>
      </c>
      <c r="E45" s="6" t="s">
        <v>142</v>
      </c>
      <c r="F45" s="9">
        <v>186217431.28</v>
      </c>
    </row>
    <row r="46" spans="2:6" x14ac:dyDescent="0.2">
      <c r="B46" s="10" t="s">
        <v>130</v>
      </c>
      <c r="C46" s="4" t="s">
        <v>85</v>
      </c>
      <c r="D46" s="6" t="s">
        <v>142</v>
      </c>
      <c r="E46" s="6" t="s">
        <v>142</v>
      </c>
      <c r="F46" s="9">
        <v>0</v>
      </c>
    </row>
    <row r="47" spans="2:6" x14ac:dyDescent="0.2">
      <c r="B47" s="10" t="s">
        <v>131</v>
      </c>
      <c r="C47" s="4" t="s">
        <v>132</v>
      </c>
      <c r="D47" s="6" t="s">
        <v>142</v>
      </c>
      <c r="E47" s="6" t="s">
        <v>142</v>
      </c>
      <c r="F47" s="9">
        <v>0</v>
      </c>
    </row>
    <row r="48" spans="2:6" x14ac:dyDescent="0.2">
      <c r="B48" s="10" t="s">
        <v>133</v>
      </c>
      <c r="C48" s="4" t="s">
        <v>134</v>
      </c>
      <c r="D48" s="6" t="s">
        <v>142</v>
      </c>
      <c r="E48" s="6" t="s">
        <v>142</v>
      </c>
      <c r="F48" s="8">
        <f>F49+F50</f>
        <v>3805045367.8000002</v>
      </c>
    </row>
    <row r="49" spans="2:6" x14ac:dyDescent="0.2">
      <c r="B49" s="10" t="s">
        <v>135</v>
      </c>
      <c r="C49" s="4" t="s">
        <v>136</v>
      </c>
      <c r="D49" s="6" t="s">
        <v>142</v>
      </c>
      <c r="E49" s="6" t="s">
        <v>142</v>
      </c>
      <c r="F49" s="9">
        <v>1139831892.6300001</v>
      </c>
    </row>
    <row r="50" spans="2:6" x14ac:dyDescent="0.2">
      <c r="B50" s="10" t="s">
        <v>137</v>
      </c>
      <c r="C50" s="4" t="s">
        <v>138</v>
      </c>
      <c r="D50" s="6" t="s">
        <v>142</v>
      </c>
      <c r="E50" s="6" t="s">
        <v>142</v>
      </c>
      <c r="F50" s="9">
        <v>2665213475.1700001</v>
      </c>
    </row>
    <row r="51" spans="2:6" x14ac:dyDescent="0.2">
      <c r="B51" s="10" t="s">
        <v>139</v>
      </c>
      <c r="C51" s="4" t="s">
        <v>140</v>
      </c>
      <c r="D51" s="6" t="s">
        <v>142</v>
      </c>
      <c r="E51" s="6" t="s">
        <v>142</v>
      </c>
      <c r="F51" s="9">
        <v>2665213475.1700001</v>
      </c>
    </row>
  </sheetData>
  <printOptions gridLinesSet="0"/>
  <pageMargins left="0.7" right="0.7" top="0.75" bottom="0.75" header="0.3" footer="0.3"/>
  <pageSetup paperSize="9" scale="7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Lukšová Gabriela</cp:lastModifiedBy>
  <cp:lastPrinted>2025-05-07T19:28:07Z</cp:lastPrinted>
  <dcterms:created xsi:type="dcterms:W3CDTF">2024-12-09T17:17:49Z</dcterms:created>
  <dcterms:modified xsi:type="dcterms:W3CDTF">2025-05-07T20:30:35Z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